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0428d87748bb5c/Heimasíður/Búgarður/"/>
    </mc:Choice>
  </mc:AlternateContent>
  <xr:revisionPtr revIDLastSave="0" documentId="8_{DC03DF06-9BD4-4DFD-A83F-EE6453841735}" xr6:coauthVersionLast="47" xr6:coauthVersionMax="47" xr10:uidLastSave="{00000000-0000-0000-0000-000000000000}"/>
  <bookViews>
    <workbookView xWindow="22932" yWindow="-108" windowWidth="23256" windowHeight="12456" xr2:uid="{08D6828F-D777-4D59-A142-F17A60E9740A}"/>
  </bookViews>
  <sheets>
    <sheet name="Blað2" sheetId="2" r:id="rId1"/>
  </sheets>
  <definedNames>
    <definedName name="_xlnm.Print_Area" localSheetId="0">Blað2!$A$1:$K$45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11" i="2"/>
  <c r="D11" i="2"/>
  <c r="P44" i="2"/>
  <c r="O44" i="2"/>
  <c r="N44" i="2"/>
  <c r="L44" i="2"/>
  <c r="K44" i="2"/>
  <c r="E44" i="2"/>
  <c r="D44" i="2"/>
  <c r="P43" i="2"/>
  <c r="O43" i="2"/>
  <c r="N43" i="2"/>
  <c r="L43" i="2"/>
  <c r="K43" i="2"/>
  <c r="E43" i="2"/>
  <c r="D43" i="2"/>
  <c r="P42" i="2"/>
  <c r="O42" i="2"/>
  <c r="N42" i="2"/>
  <c r="L42" i="2"/>
  <c r="K42" i="2"/>
  <c r="E42" i="2"/>
  <c r="D42" i="2"/>
  <c r="P41" i="2"/>
  <c r="O41" i="2"/>
  <c r="N41" i="2"/>
  <c r="L41" i="2"/>
  <c r="K41" i="2"/>
  <c r="E41" i="2"/>
  <c r="D41" i="2"/>
  <c r="P40" i="2"/>
  <c r="O40" i="2"/>
  <c r="N40" i="2"/>
  <c r="L40" i="2"/>
  <c r="K40" i="2"/>
  <c r="E40" i="2"/>
  <c r="D40" i="2"/>
  <c r="P39" i="2"/>
  <c r="O39" i="2"/>
  <c r="N39" i="2"/>
  <c r="L39" i="2"/>
  <c r="K39" i="2"/>
  <c r="E39" i="2"/>
  <c r="D39" i="2"/>
  <c r="P38" i="2"/>
  <c r="O38" i="2"/>
  <c r="N38" i="2"/>
  <c r="L38" i="2"/>
  <c r="K38" i="2"/>
  <c r="E38" i="2"/>
  <c r="D38" i="2"/>
  <c r="P37" i="2"/>
  <c r="O37" i="2"/>
  <c r="N37" i="2"/>
  <c r="L37" i="2"/>
  <c r="K37" i="2"/>
  <c r="E37" i="2"/>
  <c r="D37" i="2"/>
  <c r="P36" i="2"/>
  <c r="O36" i="2"/>
  <c r="N36" i="2"/>
  <c r="L36" i="2"/>
  <c r="K36" i="2"/>
  <c r="E36" i="2"/>
  <c r="D36" i="2"/>
  <c r="P35" i="2"/>
  <c r="O35" i="2"/>
  <c r="N35" i="2"/>
  <c r="L35" i="2"/>
  <c r="K35" i="2"/>
  <c r="E35" i="2"/>
  <c r="D35" i="2"/>
  <c r="P34" i="2"/>
  <c r="O34" i="2"/>
  <c r="N34" i="2"/>
  <c r="L34" i="2"/>
  <c r="K34" i="2"/>
  <c r="E34" i="2"/>
  <c r="D34" i="2"/>
  <c r="P33" i="2"/>
  <c r="O33" i="2"/>
  <c r="N33" i="2"/>
  <c r="L33" i="2"/>
  <c r="K33" i="2"/>
  <c r="E33" i="2"/>
  <c r="D33" i="2"/>
  <c r="P32" i="2"/>
  <c r="O32" i="2"/>
  <c r="N32" i="2"/>
  <c r="L32" i="2"/>
  <c r="K32" i="2"/>
  <c r="E32" i="2"/>
  <c r="D32" i="2"/>
  <c r="P31" i="2"/>
  <c r="O31" i="2"/>
  <c r="N31" i="2"/>
  <c r="L31" i="2"/>
  <c r="K31" i="2"/>
  <c r="E31" i="2"/>
  <c r="D31" i="2"/>
  <c r="P30" i="2"/>
  <c r="O30" i="2"/>
  <c r="N30" i="2"/>
  <c r="L30" i="2"/>
  <c r="K30" i="2"/>
  <c r="E30" i="2"/>
  <c r="D30" i="2"/>
  <c r="P29" i="2"/>
  <c r="O29" i="2"/>
  <c r="N29" i="2"/>
  <c r="L29" i="2"/>
  <c r="K29" i="2"/>
  <c r="E29" i="2"/>
  <c r="D29" i="2"/>
  <c r="P28" i="2"/>
  <c r="O28" i="2"/>
  <c r="N28" i="2"/>
  <c r="L28" i="2"/>
  <c r="K28" i="2"/>
  <c r="E28" i="2"/>
  <c r="D28" i="2"/>
  <c r="P27" i="2"/>
  <c r="O27" i="2"/>
  <c r="N27" i="2"/>
  <c r="L27" i="2"/>
  <c r="K27" i="2"/>
  <c r="E27" i="2"/>
  <c r="D27" i="2"/>
  <c r="P26" i="2"/>
  <c r="O26" i="2"/>
  <c r="N26" i="2"/>
  <c r="L26" i="2"/>
  <c r="K26" i="2"/>
  <c r="E26" i="2"/>
  <c r="D26" i="2"/>
  <c r="P25" i="2"/>
  <c r="O25" i="2"/>
  <c r="N25" i="2"/>
  <c r="L25" i="2"/>
  <c r="K25" i="2"/>
  <c r="E25" i="2"/>
  <c r="D25" i="2"/>
  <c r="P24" i="2"/>
  <c r="O24" i="2"/>
  <c r="N24" i="2"/>
  <c r="L24" i="2"/>
  <c r="K24" i="2"/>
  <c r="E24" i="2"/>
  <c r="D24" i="2"/>
  <c r="P23" i="2"/>
  <c r="O23" i="2"/>
  <c r="N23" i="2"/>
  <c r="L23" i="2"/>
  <c r="K23" i="2"/>
  <c r="E23" i="2"/>
  <c r="D23" i="2"/>
  <c r="P22" i="2"/>
  <c r="O22" i="2"/>
  <c r="N22" i="2"/>
  <c r="L22" i="2"/>
  <c r="K22" i="2"/>
  <c r="E22" i="2"/>
  <c r="D22" i="2"/>
  <c r="P21" i="2"/>
  <c r="O21" i="2"/>
  <c r="N21" i="2"/>
  <c r="L21" i="2"/>
  <c r="K21" i="2"/>
  <c r="E21" i="2"/>
  <c r="D21" i="2"/>
  <c r="P20" i="2"/>
  <c r="O20" i="2"/>
  <c r="N20" i="2"/>
  <c r="L20" i="2"/>
  <c r="K20" i="2"/>
  <c r="E20" i="2"/>
  <c r="D20" i="2"/>
  <c r="P19" i="2"/>
  <c r="O19" i="2"/>
  <c r="N19" i="2"/>
  <c r="L19" i="2"/>
  <c r="K19" i="2"/>
  <c r="E19" i="2"/>
  <c r="D19" i="2"/>
  <c r="P18" i="2"/>
  <c r="O18" i="2"/>
  <c r="N18" i="2"/>
  <c r="L18" i="2"/>
  <c r="K18" i="2"/>
  <c r="E18" i="2"/>
  <c r="D18" i="2"/>
  <c r="P17" i="2"/>
  <c r="O17" i="2"/>
  <c r="N17" i="2"/>
  <c r="L17" i="2"/>
  <c r="K17" i="2"/>
  <c r="E17" i="2"/>
  <c r="D17" i="2"/>
  <c r="P16" i="2"/>
  <c r="O16" i="2"/>
  <c r="N16" i="2"/>
  <c r="L16" i="2"/>
  <c r="K16" i="2"/>
  <c r="E16" i="2"/>
  <c r="D16" i="2"/>
  <c r="P15" i="2"/>
  <c r="O15" i="2"/>
  <c r="N15" i="2"/>
  <c r="L15" i="2"/>
  <c r="K15" i="2"/>
  <c r="E15" i="2"/>
  <c r="D15" i="2"/>
  <c r="P14" i="2"/>
  <c r="O14" i="2"/>
  <c r="N14" i="2"/>
  <c r="L14" i="2"/>
  <c r="K14" i="2"/>
  <c r="E14" i="2"/>
  <c r="D14" i="2"/>
  <c r="P13" i="2"/>
  <c r="O13" i="2"/>
  <c r="N13" i="2"/>
  <c r="L13" i="2"/>
  <c r="K13" i="2"/>
  <c r="E13" i="2"/>
  <c r="D13" i="2"/>
  <c r="P12" i="2"/>
  <c r="O12" i="2"/>
  <c r="N12" i="2"/>
  <c r="L12" i="2"/>
  <c r="K12" i="2"/>
  <c r="E12" i="2"/>
  <c r="D12" i="2"/>
  <c r="P11" i="2"/>
  <c r="O11" i="2"/>
  <c r="N11" i="2"/>
  <c r="N10" i="2" s="1"/>
  <c r="L11" i="2"/>
  <c r="L10" i="2" s="1"/>
  <c r="K11" i="2"/>
  <c r="H11" i="2"/>
  <c r="E11" i="2"/>
  <c r="P10" i="2"/>
  <c r="O10" i="2"/>
  <c r="M11" i="2" l="1"/>
  <c r="M10" i="2" s="1"/>
</calcChain>
</file>

<file path=xl/sharedStrings.xml><?xml version="1.0" encoding="utf-8"?>
<sst xmlns="http://schemas.openxmlformats.org/spreadsheetml/2006/main" count="255" uniqueCount="138">
  <si>
    <t xml:space="preserve">                           </t>
  </si>
  <si>
    <t>Muna eftir að skrá hver er að panta</t>
  </si>
  <si>
    <t xml:space="preserve"> Pöntun frá: </t>
  </si>
  <si>
    <t xml:space="preserve">                                                                                                                       </t>
  </si>
  <si>
    <t>Sími:</t>
  </si>
  <si>
    <t xml:space="preserve">Netfang: </t>
  </si>
  <si>
    <t>Muna eftir að skrá hver sæðir</t>
  </si>
  <si>
    <t>Sæðingarmaður:</t>
  </si>
  <si>
    <t>bugardur.is</t>
  </si>
  <si>
    <t>460 - 4477</t>
  </si>
  <si>
    <t>bugardur@bugardur.is</t>
  </si>
  <si>
    <t>Sæðingar-dagur</t>
  </si>
  <si>
    <t>Aðalhrútur, nafn og nr.</t>
  </si>
  <si>
    <t>Stöð</t>
  </si>
  <si>
    <t>Varahrútur, nafn og nr.</t>
  </si>
  <si>
    <t>Fj. 5 sk.
stráa</t>
  </si>
  <si>
    <t>Aðrar athugasemdir
(t.d. ef ær eru samstiltar)</t>
  </si>
  <si>
    <t>Afhending kl. (Ræðst af flugi)</t>
  </si>
  <si>
    <t>Dálkur1</t>
  </si>
  <si>
    <t>Dálkur2</t>
  </si>
  <si>
    <t>Dálkur3</t>
  </si>
  <si>
    <t>Dálkur4</t>
  </si>
  <si>
    <t>Klukkan</t>
  </si>
  <si>
    <t>V</t>
  </si>
  <si>
    <t>Hyrndur</t>
  </si>
  <si>
    <t>S og V</t>
  </si>
  <si>
    <t>Kollóttur</t>
  </si>
  <si>
    <t>S</t>
  </si>
  <si>
    <t>Alla daga</t>
  </si>
  <si>
    <t>Nafn</t>
  </si>
  <si>
    <t>Númer</t>
  </si>
  <si>
    <t>Svæði</t>
  </si>
  <si>
    <t>Feld/Forystu</t>
  </si>
  <si>
    <t>20-905</t>
  </si>
  <si>
    <t>21-911</t>
  </si>
  <si>
    <t>22-913</t>
  </si>
  <si>
    <t>20-906</t>
  </si>
  <si>
    <t>19-903</t>
  </si>
  <si>
    <t>21-909</t>
  </si>
  <si>
    <t>Laxi</t>
  </si>
  <si>
    <t>Bogi</t>
  </si>
  <si>
    <t>Fursti</t>
  </si>
  <si>
    <t>22-934</t>
  </si>
  <si>
    <t>Faldur</t>
  </si>
  <si>
    <t>23-937</t>
  </si>
  <si>
    <t>Glampi</t>
  </si>
  <si>
    <t>24-943</t>
  </si>
  <si>
    <t>Bjargráður</t>
  </si>
  <si>
    <t>24-944</t>
  </si>
  <si>
    <t>Pálmi</t>
  </si>
  <si>
    <t>24-946</t>
  </si>
  <si>
    <t>Tópas</t>
  </si>
  <si>
    <t>24-947</t>
  </si>
  <si>
    <t>Feykir</t>
  </si>
  <si>
    <t>24-949</t>
  </si>
  <si>
    <t>Kjarval</t>
  </si>
  <si>
    <t>24-951</t>
  </si>
  <si>
    <t>Arfur</t>
  </si>
  <si>
    <t>24-954</t>
  </si>
  <si>
    <t>Kálormur</t>
  </si>
  <si>
    <t>24-956</t>
  </si>
  <si>
    <t>Selur</t>
  </si>
  <si>
    <t>24-958</t>
  </si>
  <si>
    <t>Hlekkur</t>
  </si>
  <si>
    <t>24-959</t>
  </si>
  <si>
    <t>Hrókur</t>
  </si>
  <si>
    <t>24-960</t>
  </si>
  <si>
    <t>Galsi</t>
  </si>
  <si>
    <t>23-939</t>
  </si>
  <si>
    <t>Sómi</t>
  </si>
  <si>
    <t>24-963</t>
  </si>
  <si>
    <t>Verndari</t>
  </si>
  <si>
    <t>24-964</t>
  </si>
  <si>
    <t>Viti</t>
  </si>
  <si>
    <t>24-965</t>
  </si>
  <si>
    <t>Dufgus</t>
  </si>
  <si>
    <t>24-967</t>
  </si>
  <si>
    <t>Alvís</t>
  </si>
  <si>
    <t>24-969</t>
  </si>
  <si>
    <t>Eylert</t>
  </si>
  <si>
    <t>24-970</t>
  </si>
  <si>
    <t>Ófeigur</t>
  </si>
  <si>
    <t>24-973</t>
  </si>
  <si>
    <t>Gunnsteinn</t>
  </si>
  <si>
    <t>24-975</t>
  </si>
  <si>
    <t>Bárður</t>
  </si>
  <si>
    <t>22-980</t>
  </si>
  <si>
    <t>Jökull</t>
  </si>
  <si>
    <t>22-978</t>
  </si>
  <si>
    <t>Keli</t>
  </si>
  <si>
    <t>24-977</t>
  </si>
  <si>
    <t>Lási</t>
  </si>
  <si>
    <t>19-904</t>
  </si>
  <si>
    <t>Kátur</t>
  </si>
  <si>
    <t>Böggull</t>
  </si>
  <si>
    <t>Frosti</t>
  </si>
  <si>
    <t>Garpur</t>
  </si>
  <si>
    <t>23-936</t>
  </si>
  <si>
    <t>Fróði</t>
  </si>
  <si>
    <t>24-942</t>
  </si>
  <si>
    <t>Hegri</t>
  </si>
  <si>
    <t>24-945</t>
  </si>
  <si>
    <t>Sandur</t>
  </si>
  <si>
    <t>24-948</t>
  </si>
  <si>
    <t>Brimill</t>
  </si>
  <si>
    <t>24-950</t>
  </si>
  <si>
    <t>Pistill</t>
  </si>
  <si>
    <t>24-952</t>
  </si>
  <si>
    <t>Karri</t>
  </si>
  <si>
    <t>24-953</t>
  </si>
  <si>
    <t>Hólmsteinn</t>
  </si>
  <si>
    <t>24-955</t>
  </si>
  <si>
    <t>Bruni</t>
  </si>
  <si>
    <t>24-957</t>
  </si>
  <si>
    <t>Fáli</t>
  </si>
  <si>
    <t>Bónus</t>
  </si>
  <si>
    <t>22-938</t>
  </si>
  <si>
    <t>Vörður</t>
  </si>
  <si>
    <t>23-940</t>
  </si>
  <si>
    <t>Fastus</t>
  </si>
  <si>
    <t>23-941</t>
  </si>
  <si>
    <t>Elliði</t>
  </si>
  <si>
    <t>24-961</t>
  </si>
  <si>
    <t>Eilífur</t>
  </si>
  <si>
    <t>24-962</t>
  </si>
  <si>
    <t>Ósmann</t>
  </si>
  <si>
    <t>24-968</t>
  </si>
  <si>
    <t>Steindi</t>
  </si>
  <si>
    <t>24-971</t>
  </si>
  <si>
    <t>Gautur</t>
  </si>
  <si>
    <t>24-972</t>
  </si>
  <si>
    <t>Toppur</t>
  </si>
  <si>
    <t>24-974</t>
  </si>
  <si>
    <t>Silfurprúður</t>
  </si>
  <si>
    <t>23-979</t>
  </si>
  <si>
    <t>Völundur</t>
  </si>
  <si>
    <t>24-976</t>
  </si>
  <si>
    <t>Sæðispöntun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</si>
</sst>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-0000"/>
    <numFmt numFmtId="165" formatCode="h:mm;@"/>
  </numFmts>
  <fonts count="26" x14ac:knownFonts="1"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26"/>
      <color theme="1"/>
      <name val="Times New Roman"/>
      <family val="1"/>
    </font>
    <font>
      <sz val="12"/>
      <name val="Times New Roman"/>
      <family val="2"/>
    </font>
    <font>
      <b/>
      <sz val="10"/>
      <color rgb="FFC00000"/>
      <name val="Times New Roman"/>
      <family val="1"/>
    </font>
    <font>
      <sz val="12"/>
      <color rgb="FFC00000"/>
      <name val="Times New Roman"/>
      <family val="2"/>
    </font>
    <font>
      <b/>
      <sz val="12"/>
      <color theme="1"/>
      <name val="Times New Roman"/>
      <family val="1"/>
    </font>
    <font>
      <sz val="11"/>
      <name val="Times New Roman"/>
      <family val="2"/>
    </font>
    <font>
      <sz val="11"/>
      <color rgb="FFC00000"/>
      <name val="Times New Roman"/>
      <family val="2"/>
    </font>
    <font>
      <b/>
      <sz val="14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0"/>
      <name val="Times New Roman"/>
      <family val="2"/>
    </font>
    <font>
      <b/>
      <u/>
      <sz val="10"/>
      <color rgb="FFC00000"/>
      <name val="Times New Roman"/>
      <family val="2"/>
    </font>
    <font>
      <sz val="12"/>
      <color rgb="FFFF0000"/>
      <name val="Times New Roman"/>
      <family val="1"/>
    </font>
    <font>
      <b/>
      <sz val="9"/>
      <name val="Times New Roman"/>
      <family val="2"/>
    </font>
    <font>
      <b/>
      <sz val="9"/>
      <color rgb="FFC00000"/>
      <name val="Times New Roman"/>
      <family val="1"/>
    </font>
    <font>
      <b/>
      <sz val="10"/>
      <name val="Times New Roman"/>
      <family val="2"/>
    </font>
    <font>
      <b/>
      <sz val="10"/>
      <color rgb="FFC00000"/>
      <name val="Times New Roman"/>
      <family val="2"/>
    </font>
    <font>
      <sz val="10"/>
      <color theme="1"/>
      <name val="Times New Roman"/>
      <family val="1"/>
    </font>
    <font>
      <sz val="11"/>
      <color rgb="FFFF0000"/>
      <name val="Times New Roman"/>
      <family val="2"/>
    </font>
    <font>
      <b/>
      <sz val="11"/>
      <name val="Times New Roman"/>
      <family val="1"/>
    </font>
    <font>
      <b/>
      <u/>
      <sz val="10"/>
      <color theme="1"/>
      <name val="Times New Roman"/>
      <family val="1"/>
    </font>
    <font>
      <b/>
      <u/>
      <sz val="10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3" fillId="0" borderId="0" xfId="0" applyFont="1"/>
    <xf numFmtId="0" fontId="8" fillId="2" borderId="5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8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16" fontId="3" fillId="0" borderId="10" xfId="0" applyNumberFormat="1" applyFont="1" applyBorder="1" applyAlignment="1" applyProtection="1">
      <alignment horizontal="center" vertical="center" wrapText="1"/>
      <protection locked="0"/>
    </xf>
    <xf numFmtId="16" fontId="3" fillId="2" borderId="19" xfId="0" applyNumberFormat="1" applyFont="1" applyFill="1" applyBorder="1" applyAlignment="1">
      <alignment horizontal="center" vertical="center" wrapText="1"/>
    </xf>
    <xf numFmtId="16" fontId="15" fillId="2" borderId="18" xfId="0" applyNumberFormat="1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 applyProtection="1">
      <alignment horizontal="center" vertical="center" wrapText="1"/>
      <protection locked="0"/>
    </xf>
    <xf numFmtId="16" fontId="15" fillId="2" borderId="1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165" fontId="3" fillId="2" borderId="1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" fontId="3" fillId="0" borderId="20" xfId="0" applyNumberFormat="1" applyFont="1" applyBorder="1" applyAlignment="1" applyProtection="1">
      <alignment horizontal="center" vertical="center" wrapText="1"/>
      <protection locked="0"/>
    </xf>
    <xf numFmtId="16" fontId="3" fillId="2" borderId="23" xfId="0" applyNumberFormat="1" applyFont="1" applyFill="1" applyBorder="1" applyAlignment="1">
      <alignment horizontal="center" vertical="center" wrapText="1"/>
    </xf>
    <xf numFmtId="16" fontId="15" fillId="2" borderId="22" xfId="0" applyNumberFormat="1" applyFont="1" applyFill="1" applyBorder="1" applyAlignment="1">
      <alignment horizontal="center" vertical="center" wrapText="1"/>
    </xf>
    <xf numFmtId="16" fontId="3" fillId="0" borderId="21" xfId="0" applyNumberFormat="1" applyFont="1" applyBorder="1" applyAlignment="1" applyProtection="1">
      <alignment horizontal="center" vertical="center" wrapText="1"/>
      <protection locked="0"/>
    </xf>
    <xf numFmtId="16" fontId="15" fillId="2" borderId="23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165" fontId="3" fillId="2" borderId="25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" fontId="0" fillId="0" borderId="0" xfId="0" applyNumberFormat="1"/>
    <xf numFmtId="0" fontId="9" fillId="3" borderId="0" xfId="0" applyFont="1" applyFill="1"/>
    <xf numFmtId="16" fontId="0" fillId="0" borderId="0" xfId="0" applyNumberFormat="1"/>
    <xf numFmtId="0" fontId="9" fillId="3" borderId="26" xfId="0" applyFont="1" applyFill="1" applyBorder="1"/>
    <xf numFmtId="14" fontId="0" fillId="0" borderId="0" xfId="0" applyNumberFormat="1" applyAlignment="1">
      <alignment horizontal="center" vertical="center"/>
    </xf>
    <xf numFmtId="20" fontId="0" fillId="0" borderId="0" xfId="0" applyNumberFormat="1"/>
    <xf numFmtId="0" fontId="21" fillId="3" borderId="26" xfId="0" applyFont="1" applyFill="1" applyBorder="1"/>
    <xf numFmtId="0" fontId="22" fillId="3" borderId="26" xfId="0" applyFont="1" applyFill="1" applyBorder="1"/>
    <xf numFmtId="0" fontId="3" fillId="2" borderId="2" xfId="0" applyFont="1" applyFill="1" applyBorder="1"/>
    <xf numFmtId="0" fontId="3" fillId="2" borderId="0" xfId="0" applyFont="1" applyFill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27" xfId="0" applyBorder="1"/>
    <xf numFmtId="0" fontId="0" fillId="0" borderId="28" xfId="0" applyBorder="1"/>
    <xf numFmtId="1" fontId="0" fillId="0" borderId="28" xfId="0" applyNumberFormat="1" applyBorder="1"/>
    <xf numFmtId="0" fontId="0" fillId="4" borderId="0" xfId="0" applyFill="1"/>
    <xf numFmtId="1" fontId="0" fillId="4" borderId="0" xfId="0" applyNumberFormat="1" applyFill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 vertical="center"/>
    </xf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  <xf numFmtId="164" fontId="3" fillId="0" borderId="7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Alignment="1" applyProtection="1">
      <alignment horizontal="center"/>
      <protection locked="0"/>
    </xf>
    <xf numFmtId="16" fontId="3" fillId="0" borderId="1" xfId="0" applyNumberFormat="1" applyFont="1" applyBorder="1" applyAlignment="1" applyProtection="1">
      <alignment horizontal="center" vertical="center" wrapText="1"/>
      <protection locked="0"/>
    </xf>
    <xf numFmtId="16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8" fillId="2" borderId="5" xfId="0" applyFont="1" applyFill="1" applyBorder="1" applyAlignment="1">
      <alignment horizontal="right" vertical="center" indent="1"/>
    </xf>
    <xf numFmtId="0" fontId="8" fillId="2" borderId="0" xfId="0" applyFont="1" applyFill="1" applyAlignment="1">
      <alignment horizontal="right" vertical="center" indent="1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1" fillId="2" borderId="11" xfId="1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" fontId="3" fillId="0" borderId="21" xfId="0" applyNumberFormat="1" applyFont="1" applyBorder="1" applyAlignment="1" applyProtection="1">
      <alignment horizontal="center" vertical="center" wrapText="1"/>
      <protection locked="0"/>
    </xf>
    <xf numFmtId="16" fontId="3" fillId="0" borderId="2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1" fontId="0" fillId="0" borderId="0" xfId="0" applyNumberFormat="1" applyBorder="1"/>
  </cellXfs>
  <cellStyles count="2">
    <cellStyle name="Tengill" xfId="1" builtinId="8"/>
    <cellStyle name="Venjulegt" xfId="0" builtinId="0"/>
  </cellStyles>
  <dxfs count="10"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0"/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0"/>
    </dxf>
    <dxf>
      <numFmt numFmtId="1" formatCode="0"/>
      <protection locked="1" hidden="0"/>
    </dxf>
    <dxf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0</xdr:col>
      <xdr:colOff>798195</xdr:colOff>
      <xdr:row>1</xdr:row>
      <xdr:rowOff>118409</xdr:rowOff>
    </xdr:to>
    <xdr:pic>
      <xdr:nvPicPr>
        <xdr:cNvPr id="4" name="Mynd 3">
          <a:extLst>
            <a:ext uri="{FF2B5EF4-FFF2-40B4-BE49-F238E27FC236}">
              <a16:creationId xmlns:a16="http://schemas.microsoft.com/office/drawing/2014/main" id="{83C0DDFB-87F3-4A03-AAC0-6B78BDF74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767715" cy="7718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08D4C9-90B8-465D-BA51-4FBFABCFAB03}" name="hrutar" displayName="hrutar" ref="AE85:AH141" totalsRowShown="0" headerRowDxfId="9">
  <autoFilter ref="AE85:AH141" xr:uid="{18FBD417-B57A-4AF9-8E49-D91F5DEE45C2}"/>
  <sortState xmlns:xlrd2="http://schemas.microsoft.com/office/spreadsheetml/2017/richdata2" ref="AE86:AH141">
    <sortCondition ref="AE85:AE141"/>
  </sortState>
  <tableColumns count="4">
    <tableColumn id="1" xr3:uid="{A5BD51F6-E0D3-4ED3-888B-5D7FA7BEF1F1}" name="Dálkur1" dataDxfId="8"/>
    <tableColumn id="2" xr3:uid="{7FCB800E-5228-446F-9A68-ED89D7CD9EE4}" name="Dálkur2" dataDxfId="7"/>
    <tableColumn id="3" xr3:uid="{367300DF-C599-4CDC-BD12-4412FC1793CD}" name="Dálkur3" dataDxfId="6"/>
    <tableColumn id="4" xr3:uid="{8D8D55AF-56FB-4C61-B949-EAEEAB9EEBF5}" name="Dálkur4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3B1690-590F-4509-B732-311DF3942A1D}" name="dagsetningar" displayName="dagsetningar" ref="AI85:AK101" totalsRowShown="0" headerRowDxfId="4" dataDxfId="3">
  <autoFilter ref="AI85:AK101" xr:uid="{888AC99E-F9DB-4BD1-B1DA-E3DC04614C6C}"/>
  <sortState xmlns:xlrd2="http://schemas.microsoft.com/office/spreadsheetml/2017/richdata2" ref="AI86:AK97">
    <sortCondition ref="AI86"/>
  </sortState>
  <tableColumns count="3">
    <tableColumn id="1" xr3:uid="{966A5472-53BA-486B-B417-8A907F862F3C}" name="Dálkur1" dataDxfId="2"/>
    <tableColumn id="2" xr3:uid="{5C46350C-D2DA-4074-8644-EA4B000FB984}" name="Dálkur2" dataDxfId="1"/>
    <tableColumn id="3" xr3:uid="{73A556EF-8A60-419F-B5F0-87826C751A8E}" name="Klukk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þ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../../../../Downloads/bugardur.is" TargetMode="External"/><Relationship Id="rId1" Type="http://schemas.openxmlformats.org/officeDocument/2006/relationships/hyperlink" Target="mailto:bugardur@bugardur.is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77B3-4FE7-4437-961F-80104D174C22}">
  <sheetPr>
    <pageSetUpPr fitToPage="1"/>
  </sheetPr>
  <dimension ref="A1:AR185"/>
  <sheetViews>
    <sheetView tabSelected="1" zoomScaleNormal="100" workbookViewId="0">
      <selection activeCell="B2" sqref="B2:I3"/>
    </sheetView>
  </sheetViews>
  <sheetFormatPr defaultRowHeight="15" x14ac:dyDescent="0.25"/>
  <cols>
    <col min="1" max="1" width="12.140625" customWidth="1"/>
    <col min="2" max="2" width="14.28515625" customWidth="1"/>
    <col min="3" max="3" width="2.85546875" customWidth="1"/>
    <col min="4" max="4" width="7.5703125" bestFit="1" customWidth="1"/>
    <col min="5" max="5" width="5.140625" bestFit="1" customWidth="1"/>
    <col min="6" max="6" width="17.140625" customWidth="1"/>
    <col min="7" max="7" width="7.5703125" bestFit="1" customWidth="1"/>
    <col min="8" max="8" width="5.140625" bestFit="1" customWidth="1"/>
    <col min="10" max="10" width="25.85546875" customWidth="1"/>
    <col min="11" max="11" width="10.28515625" bestFit="1" customWidth="1"/>
    <col min="12" max="12" width="9" bestFit="1" customWidth="1"/>
    <col min="13" max="13" width="43.140625" bestFit="1" customWidth="1"/>
    <col min="14" max="14" width="23.5703125" customWidth="1"/>
    <col min="15" max="15" width="13.5703125" bestFit="1" customWidth="1"/>
    <col min="16" max="16" width="13.7109375" bestFit="1" customWidth="1"/>
    <col min="31" max="31" width="12.7109375" bestFit="1" customWidth="1"/>
    <col min="32" max="33" width="10" bestFit="1" customWidth="1"/>
    <col min="34" max="35" width="10.85546875" bestFit="1" customWidth="1"/>
    <col min="36" max="36" width="12.28515625" bestFit="1" customWidth="1"/>
    <col min="37" max="37" width="10.28515625" bestFit="1" customWidth="1"/>
    <col min="40" max="40" width="9.42578125" bestFit="1" customWidth="1"/>
    <col min="41" max="41" width="5.5703125" bestFit="1" customWidth="1"/>
  </cols>
  <sheetData>
    <row r="1" spans="1:44" ht="51.75" customHeight="1" x14ac:dyDescent="0.25">
      <c r="A1" s="53"/>
      <c r="B1" s="62" t="s">
        <v>137</v>
      </c>
      <c r="C1" s="62"/>
      <c r="D1" s="62"/>
      <c r="E1" s="62"/>
      <c r="F1" s="62"/>
      <c r="G1" s="62"/>
      <c r="H1" s="62"/>
      <c r="I1" s="62"/>
      <c r="J1" s="62"/>
      <c r="K1" s="63"/>
      <c r="L1" s="2"/>
      <c r="M1" s="3"/>
      <c r="N1" s="4"/>
      <c r="O1" s="5"/>
      <c r="P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ht="15.75" x14ac:dyDescent="0.25">
      <c r="A2" s="8" t="s">
        <v>0</v>
      </c>
      <c r="B2" s="64"/>
      <c r="C2" s="65"/>
      <c r="D2" s="65"/>
      <c r="E2" s="65"/>
      <c r="F2" s="65"/>
      <c r="G2" s="65"/>
      <c r="H2" s="65"/>
      <c r="I2" s="65"/>
      <c r="J2" s="67" t="s">
        <v>1</v>
      </c>
      <c r="K2" s="68"/>
      <c r="L2" s="9"/>
      <c r="M2" s="10"/>
      <c r="N2" s="4"/>
      <c r="O2" s="11"/>
      <c r="P2" s="12"/>
    </row>
    <row r="3" spans="1:44" ht="15.75" x14ac:dyDescent="0.25">
      <c r="A3" s="13" t="s">
        <v>2</v>
      </c>
      <c r="B3" s="66"/>
      <c r="C3" s="66"/>
      <c r="D3" s="66"/>
      <c r="E3" s="66"/>
      <c r="F3" s="66"/>
      <c r="G3" s="66"/>
      <c r="H3" s="66"/>
      <c r="I3" s="66"/>
      <c r="J3" s="67"/>
      <c r="K3" s="68"/>
      <c r="L3" s="9"/>
      <c r="M3" s="10"/>
      <c r="N3" s="4"/>
      <c r="O3" s="11"/>
      <c r="P3" s="12"/>
    </row>
    <row r="4" spans="1:44" ht="15.75" x14ac:dyDescent="0.25">
      <c r="A4" s="14" t="s">
        <v>3</v>
      </c>
      <c r="B4" s="69"/>
      <c r="C4" s="69"/>
      <c r="D4" s="69"/>
      <c r="E4" s="69"/>
      <c r="F4" s="69"/>
      <c r="G4" s="69"/>
      <c r="H4" s="69"/>
      <c r="I4" s="71" t="s">
        <v>4</v>
      </c>
      <c r="J4" s="72"/>
      <c r="K4" s="73"/>
      <c r="L4" s="2"/>
      <c r="M4" s="3"/>
      <c r="N4" s="4"/>
      <c r="O4" s="5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ht="15.75" x14ac:dyDescent="0.25">
      <c r="A5" s="13" t="s">
        <v>5</v>
      </c>
      <c r="B5" s="70"/>
      <c r="C5" s="69"/>
      <c r="D5" s="69"/>
      <c r="E5" s="69"/>
      <c r="F5" s="69"/>
      <c r="G5" s="69"/>
      <c r="H5" s="69"/>
      <c r="I5" s="71"/>
      <c r="J5" s="74"/>
      <c r="K5" s="75"/>
      <c r="L5" s="2"/>
      <c r="M5" s="3"/>
      <c r="N5" s="4"/>
      <c r="O5" s="5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15.75" x14ac:dyDescent="0.25">
      <c r="A6" s="15"/>
      <c r="B6" s="54"/>
      <c r="C6" s="78"/>
      <c r="D6" s="78"/>
      <c r="E6" s="78"/>
      <c r="F6" s="78"/>
      <c r="G6" s="78"/>
      <c r="H6" s="78"/>
      <c r="I6" s="69"/>
      <c r="J6" s="67" t="s">
        <v>6</v>
      </c>
      <c r="K6" s="68"/>
      <c r="L6" s="2"/>
      <c r="M6" s="3"/>
      <c r="N6" s="4"/>
      <c r="O6" s="5"/>
      <c r="P6" s="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15.75" x14ac:dyDescent="0.25">
      <c r="A7" s="79" t="s">
        <v>7</v>
      </c>
      <c r="B7" s="80"/>
      <c r="C7" s="69"/>
      <c r="D7" s="69"/>
      <c r="E7" s="69"/>
      <c r="F7" s="69"/>
      <c r="G7" s="69"/>
      <c r="H7" s="69"/>
      <c r="I7" s="69"/>
      <c r="J7" s="67"/>
      <c r="K7" s="68"/>
      <c r="L7" s="2"/>
      <c r="M7" s="3"/>
      <c r="N7" s="4"/>
      <c r="O7" s="5"/>
      <c r="P7" s="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ht="15.75" x14ac:dyDescent="0.25">
      <c r="A8" s="81" t="s">
        <v>8</v>
      </c>
      <c r="B8" s="82"/>
      <c r="C8" s="82"/>
      <c r="D8" s="82"/>
      <c r="E8" s="82"/>
      <c r="F8" s="83" t="s">
        <v>9</v>
      </c>
      <c r="G8" s="83"/>
      <c r="H8" s="83"/>
      <c r="I8" s="83"/>
      <c r="J8" s="82" t="s">
        <v>10</v>
      </c>
      <c r="K8" s="84"/>
      <c r="L8" s="2"/>
      <c r="M8" s="3"/>
      <c r="N8" s="4"/>
      <c r="O8" s="5"/>
      <c r="P8" s="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ht="15.75" x14ac:dyDescent="0.25">
      <c r="A9" s="81"/>
      <c r="B9" s="82"/>
      <c r="C9" s="82"/>
      <c r="D9" s="82"/>
      <c r="E9" s="82"/>
      <c r="F9" s="83"/>
      <c r="G9" s="83"/>
      <c r="H9" s="83"/>
      <c r="I9" s="83"/>
      <c r="J9" s="85"/>
      <c r="K9" s="84"/>
      <c r="L9" s="2"/>
      <c r="M9" s="3"/>
      <c r="N9" s="4"/>
      <c r="O9" s="5"/>
      <c r="P9" s="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ht="47.25" x14ac:dyDescent="0.25">
      <c r="A10" s="16" t="s">
        <v>11</v>
      </c>
      <c r="B10" s="86" t="s">
        <v>12</v>
      </c>
      <c r="C10" s="86"/>
      <c r="D10" s="86"/>
      <c r="E10" s="17" t="s">
        <v>13</v>
      </c>
      <c r="F10" s="87" t="s">
        <v>14</v>
      </c>
      <c r="G10" s="88"/>
      <c r="H10" s="18" t="s">
        <v>13</v>
      </c>
      <c r="I10" s="19" t="s">
        <v>15</v>
      </c>
      <c r="J10" s="17" t="s">
        <v>16</v>
      </c>
      <c r="K10" s="20" t="s">
        <v>17</v>
      </c>
      <c r="L10" s="56" t="str">
        <f>IF(L11="","","Sæði kemur frá stöð")</f>
        <v/>
      </c>
      <c r="M10" s="55" t="str">
        <f>IF(M11="","","Afgreitt frá stöð")</f>
        <v/>
      </c>
      <c r="N10" s="4" t="str">
        <f>IF(N11="","","Athugasemd")</f>
        <v/>
      </c>
      <c r="O10" s="21" t="str">
        <f>IF(B11="","","Aðalhrútur er:")</f>
        <v/>
      </c>
      <c r="P10" s="22" t="str">
        <f>IF(F11="","","Varahrútur er:")</f>
        <v/>
      </c>
    </row>
    <row r="11" spans="1:44" ht="15.75" x14ac:dyDescent="0.25">
      <c r="A11" s="23"/>
      <c r="B11" s="76"/>
      <c r="C11" s="77"/>
      <c r="D11" s="24" t="str">
        <f>IF(B11=0,"",VLOOKUP(B11,hrutar[],2))</f>
        <v/>
      </c>
      <c r="E11" s="25" t="str">
        <f>IF(B11=0,"",VLOOKUP(B11,hrutar[],3))</f>
        <v/>
      </c>
      <c r="F11" s="26"/>
      <c r="G11" s="24" t="str">
        <f>IF(F11=0,"",VLOOKUP(F11,hrutar[],2))</f>
        <v/>
      </c>
      <c r="H11" s="27" t="str">
        <f>IF(F11=0,"",VLOOKUP(F11,hrutar[],3))</f>
        <v/>
      </c>
      <c r="I11" s="28"/>
      <c r="J11" s="1"/>
      <c r="K11" s="29" t="str">
        <f>IF(A11=0,"",VLOOKUP(A11,dagsetningar[],3))</f>
        <v/>
      </c>
      <c r="L11" s="30" t="str">
        <f>IF(A11=0,"",VLOOKUP(A11,dagsetningar[],2))</f>
        <v/>
      </c>
      <c r="M11" s="31" t="str">
        <f>IF(B11=0,"",IF(OR(K11=L11,L11="S og V"),"ok","&lt;-- Ath aðeins afgreitt frá annarri stöðinni þennan dag"))</f>
        <v/>
      </c>
      <c r="N11" s="4" t="str">
        <f t="shared" ref="N11:N44" si="0">IF(B11="","",IF(I11&gt;0,"","Vantar að skrá fjölda stráa"))</f>
        <v/>
      </c>
      <c r="O11" s="32" t="str">
        <f>IF(B11=0,"",VLOOKUP(B11,hrutar[],4))</f>
        <v/>
      </c>
      <c r="P11" s="33" t="str">
        <f>IF(F11=0,"",VLOOKUP(F11,hrutar[],4))</f>
        <v/>
      </c>
    </row>
    <row r="12" spans="1:44" ht="15.75" x14ac:dyDescent="0.25">
      <c r="A12" s="23"/>
      <c r="B12" s="76"/>
      <c r="C12" s="77"/>
      <c r="D12" s="24" t="str">
        <f>IF(B12=0,"",VLOOKUP(B12,hrutar[],2))</f>
        <v/>
      </c>
      <c r="E12" s="25" t="str">
        <f>IF(B12=0,"",VLOOKUP(B12,hrutar[],3))</f>
        <v/>
      </c>
      <c r="F12" s="26"/>
      <c r="G12" s="24" t="str">
        <f>IF(F12=0,"",VLOOKUP(F12,hrutar[],2))</f>
        <v/>
      </c>
      <c r="H12" s="27"/>
      <c r="I12" s="28"/>
      <c r="J12" s="1"/>
      <c r="K12" s="29" t="str">
        <f>IF(A12=0,"",VLOOKUP(A12,dagsetningar[],3))</f>
        <v/>
      </c>
      <c r="L12" s="30" t="str">
        <f>IF(A12=0,"",VLOOKUP(A12,dagsetningar[],2))</f>
        <v/>
      </c>
      <c r="M12" s="31" t="str">
        <f t="shared" ref="M12:M44" si="1">IF(B12=0,"",IF(OR(K12=L12,L12="S og V"),"ok","&lt;-- Ath aðeins afgreitt frá annarri stöðinni þennan dag"))</f>
        <v/>
      </c>
      <c r="N12" s="4" t="str">
        <f t="shared" si="0"/>
        <v/>
      </c>
      <c r="O12" s="32" t="str">
        <f>IF(B12=0,"",VLOOKUP(B12,hrutar[],4))</f>
        <v/>
      </c>
      <c r="P12" s="33" t="str">
        <f>IF(F12=0,"",VLOOKUP(F12,hrutar[],4))</f>
        <v/>
      </c>
    </row>
    <row r="13" spans="1:44" ht="15.75" x14ac:dyDescent="0.25">
      <c r="A13" s="23"/>
      <c r="B13" s="76"/>
      <c r="C13" s="77"/>
      <c r="D13" s="24" t="str">
        <f>IF(B13=0,"",VLOOKUP(B13,hrutar[],2))</f>
        <v/>
      </c>
      <c r="E13" s="25" t="str">
        <f>IF(B13=0,"",VLOOKUP(B13,hrutar[],3))</f>
        <v/>
      </c>
      <c r="F13" s="26"/>
      <c r="G13" s="24" t="str">
        <f>IF(F13=0,"",VLOOKUP(F13,hrutar[],2))</f>
        <v/>
      </c>
      <c r="H13" s="27"/>
      <c r="I13" s="28"/>
      <c r="J13" s="1"/>
      <c r="K13" s="29" t="str">
        <f>IF(A13=0,"",VLOOKUP(A13,dagsetningar[],3))</f>
        <v/>
      </c>
      <c r="L13" s="30" t="str">
        <f>IF(A13=0,"",VLOOKUP(A13,dagsetningar[],2))</f>
        <v/>
      </c>
      <c r="M13" s="31" t="str">
        <f t="shared" si="1"/>
        <v/>
      </c>
      <c r="N13" s="4" t="str">
        <f t="shared" si="0"/>
        <v/>
      </c>
      <c r="O13" s="32" t="str">
        <f>IF(B13=0,"",VLOOKUP(B13,hrutar[],4))</f>
        <v/>
      </c>
      <c r="P13" s="33" t="str">
        <f>IF(F13=0,"",VLOOKUP(F13,hrutar[],4))</f>
        <v/>
      </c>
    </row>
    <row r="14" spans="1:44" ht="15.75" x14ac:dyDescent="0.25">
      <c r="A14" s="23"/>
      <c r="B14" s="76"/>
      <c r="C14" s="77"/>
      <c r="D14" s="24" t="str">
        <f>IF(B14=0,"",VLOOKUP(B14,hrutar[],2))</f>
        <v/>
      </c>
      <c r="E14" s="25" t="str">
        <f>IF(B14=0,"",VLOOKUP(B14,hrutar[],3))</f>
        <v/>
      </c>
      <c r="F14" s="26"/>
      <c r="G14" s="24" t="str">
        <f>IF(F14=0,"",VLOOKUP(F14,hrutar[],2))</f>
        <v/>
      </c>
      <c r="H14" s="27"/>
      <c r="I14" s="28"/>
      <c r="J14" s="1"/>
      <c r="K14" s="29" t="str">
        <f>IF(A14=0,"",VLOOKUP(A14,dagsetningar[],3))</f>
        <v/>
      </c>
      <c r="L14" s="30" t="str">
        <f>IF(A14=0,"",VLOOKUP(A14,dagsetningar[],2))</f>
        <v/>
      </c>
      <c r="M14" s="31" t="str">
        <f t="shared" si="1"/>
        <v/>
      </c>
      <c r="N14" s="4" t="str">
        <f t="shared" si="0"/>
        <v/>
      </c>
      <c r="O14" s="32" t="str">
        <f>IF(B14=0,"",VLOOKUP(B14,hrutar[],4))</f>
        <v/>
      </c>
      <c r="P14" s="33" t="str">
        <f>IF(F14=0,"",VLOOKUP(F14,hrutar[],4))</f>
        <v/>
      </c>
    </row>
    <row r="15" spans="1:44" ht="15.75" x14ac:dyDescent="0.25">
      <c r="A15" s="23"/>
      <c r="B15" s="76"/>
      <c r="C15" s="77"/>
      <c r="D15" s="24" t="str">
        <f>IF(B15=0,"",VLOOKUP(B15,hrutar[],2))</f>
        <v/>
      </c>
      <c r="E15" s="25" t="str">
        <f>IF(B15=0,"",VLOOKUP(B15,hrutar[],3))</f>
        <v/>
      </c>
      <c r="F15" s="26"/>
      <c r="G15" s="24" t="str">
        <f>IF(F15=0,"",VLOOKUP(F15,hrutar[],2))</f>
        <v/>
      </c>
      <c r="H15" s="27"/>
      <c r="I15" s="28"/>
      <c r="J15" s="1"/>
      <c r="K15" s="29" t="str">
        <f>IF(A15=0,"",VLOOKUP(A15,dagsetningar[],3))</f>
        <v/>
      </c>
      <c r="L15" s="30" t="str">
        <f>IF(A15=0,"",VLOOKUP(A15,dagsetningar[],2))</f>
        <v/>
      </c>
      <c r="M15" s="31" t="str">
        <f t="shared" si="1"/>
        <v/>
      </c>
      <c r="N15" s="4" t="str">
        <f t="shared" si="0"/>
        <v/>
      </c>
      <c r="O15" s="32" t="str">
        <f>IF(B15=0,"",VLOOKUP(B15,hrutar[],4))</f>
        <v/>
      </c>
      <c r="P15" s="33" t="str">
        <f>IF(F15=0,"",VLOOKUP(F15,hrutar[],4))</f>
        <v/>
      </c>
    </row>
    <row r="16" spans="1:44" ht="15.75" x14ac:dyDescent="0.25">
      <c r="A16" s="23"/>
      <c r="B16" s="76"/>
      <c r="C16" s="77"/>
      <c r="D16" s="24" t="str">
        <f>IF(B16=0,"",VLOOKUP(B16,hrutar[],2))</f>
        <v/>
      </c>
      <c r="E16" s="25" t="str">
        <f>IF(B16=0,"",VLOOKUP(B16,hrutar[],3))</f>
        <v/>
      </c>
      <c r="F16" s="26"/>
      <c r="G16" s="24" t="str">
        <f>IF(F16=0,"",VLOOKUP(F16,hrutar[],2))</f>
        <v/>
      </c>
      <c r="H16" s="27"/>
      <c r="I16" s="28"/>
      <c r="J16" s="1"/>
      <c r="K16" s="29" t="str">
        <f>IF(A16=0,"",VLOOKUP(A16,dagsetningar[],3))</f>
        <v/>
      </c>
      <c r="L16" s="30" t="str">
        <f>IF(A16=0,"",VLOOKUP(A16,dagsetningar[],2))</f>
        <v/>
      </c>
      <c r="M16" s="31" t="str">
        <f t="shared" si="1"/>
        <v/>
      </c>
      <c r="N16" s="4" t="str">
        <f t="shared" si="0"/>
        <v/>
      </c>
      <c r="O16" s="32" t="str">
        <f>IF(B16=0,"",VLOOKUP(B16,hrutar[],4))</f>
        <v/>
      </c>
      <c r="P16" s="33" t="str">
        <f>IF(F16=0,"",VLOOKUP(F16,hrutar[],4))</f>
        <v/>
      </c>
    </row>
    <row r="17" spans="1:16" ht="15.75" x14ac:dyDescent="0.25">
      <c r="A17" s="23"/>
      <c r="B17" s="76"/>
      <c r="C17" s="77"/>
      <c r="D17" s="24" t="str">
        <f>IF(B17=0,"",VLOOKUP(B17,hrutar[],2))</f>
        <v/>
      </c>
      <c r="E17" s="25" t="str">
        <f>IF(B17=0,"",VLOOKUP(B17,hrutar[],3))</f>
        <v/>
      </c>
      <c r="F17" s="26"/>
      <c r="G17" s="24" t="str">
        <f>IF(F17=0,"",VLOOKUP(F17,hrutar[],2))</f>
        <v/>
      </c>
      <c r="H17" s="27"/>
      <c r="I17" s="28"/>
      <c r="J17" s="1"/>
      <c r="K17" s="29" t="str">
        <f>IF(A17=0,"",VLOOKUP(A17,dagsetningar[],3))</f>
        <v/>
      </c>
      <c r="L17" s="30" t="str">
        <f>IF(A17=0,"",VLOOKUP(A17,dagsetningar[],2))</f>
        <v/>
      </c>
      <c r="M17" s="31" t="str">
        <f t="shared" si="1"/>
        <v/>
      </c>
      <c r="N17" s="4" t="str">
        <f t="shared" si="0"/>
        <v/>
      </c>
      <c r="O17" s="32" t="str">
        <f>IF(B17=0,"",VLOOKUP(B17,hrutar[],4))</f>
        <v/>
      </c>
      <c r="P17" s="33" t="str">
        <f>IF(F17=0,"",VLOOKUP(F17,hrutar[],4))</f>
        <v/>
      </c>
    </row>
    <row r="18" spans="1:16" ht="15.75" x14ac:dyDescent="0.25">
      <c r="A18" s="23"/>
      <c r="B18" s="76"/>
      <c r="C18" s="77"/>
      <c r="D18" s="24" t="str">
        <f>IF(B18=0,"",VLOOKUP(B18,hrutar[],2))</f>
        <v/>
      </c>
      <c r="E18" s="25" t="str">
        <f>IF(B18=0,"",VLOOKUP(B18,hrutar[],3))</f>
        <v/>
      </c>
      <c r="F18" s="26"/>
      <c r="G18" s="24" t="str">
        <f>IF(F18=0,"",VLOOKUP(F18,hrutar[],2))</f>
        <v/>
      </c>
      <c r="H18" s="27"/>
      <c r="I18" s="28"/>
      <c r="J18" s="34"/>
      <c r="K18" s="29" t="str">
        <f>IF(A18=0,"",VLOOKUP(A18,dagsetningar[],3))</f>
        <v/>
      </c>
      <c r="L18" s="30" t="str">
        <f>IF(A18=0,"",VLOOKUP(A18,dagsetningar[],2))</f>
        <v/>
      </c>
      <c r="M18" s="31" t="str">
        <f t="shared" si="1"/>
        <v/>
      </c>
      <c r="N18" s="4" t="str">
        <f t="shared" si="0"/>
        <v/>
      </c>
      <c r="O18" s="32" t="str">
        <f>IF(B18=0,"",VLOOKUP(B18,hrutar[],4))</f>
        <v/>
      </c>
      <c r="P18" s="33" t="str">
        <f>IF(F18=0,"",VLOOKUP(F18,hrutar[],4))</f>
        <v/>
      </c>
    </row>
    <row r="19" spans="1:16" ht="15.75" x14ac:dyDescent="0.25">
      <c r="A19" s="23"/>
      <c r="B19" s="76"/>
      <c r="C19" s="77"/>
      <c r="D19" s="24" t="str">
        <f>IF(B19=0,"",VLOOKUP(B19,hrutar[],2))</f>
        <v/>
      </c>
      <c r="E19" s="25" t="str">
        <f>IF(B19=0,"",VLOOKUP(B19,hrutar[],3))</f>
        <v/>
      </c>
      <c r="F19" s="26"/>
      <c r="G19" s="24" t="str">
        <f>IF(F19=0,"",VLOOKUP(F19,hrutar[],2))</f>
        <v/>
      </c>
      <c r="H19" s="27"/>
      <c r="I19" s="28"/>
      <c r="J19" s="34"/>
      <c r="K19" s="29" t="str">
        <f>IF(A19=0,"",VLOOKUP(A19,dagsetningar[],3))</f>
        <v/>
      </c>
      <c r="L19" s="30" t="str">
        <f>IF(A19=0,"",VLOOKUP(A19,dagsetningar[],2))</f>
        <v/>
      </c>
      <c r="M19" s="31" t="str">
        <f t="shared" si="1"/>
        <v/>
      </c>
      <c r="N19" s="4" t="str">
        <f t="shared" si="0"/>
        <v/>
      </c>
      <c r="O19" s="32" t="str">
        <f>IF(B19=0,"",VLOOKUP(B19,hrutar[],4))</f>
        <v/>
      </c>
      <c r="P19" s="33" t="str">
        <f>IF(F19=0,"",VLOOKUP(F19,hrutar[],4))</f>
        <v/>
      </c>
    </row>
    <row r="20" spans="1:16" ht="15.75" x14ac:dyDescent="0.25">
      <c r="A20" s="23"/>
      <c r="B20" s="76"/>
      <c r="C20" s="77"/>
      <c r="D20" s="24" t="str">
        <f>IF(B20=0,"",VLOOKUP(B20,hrutar[],2))</f>
        <v/>
      </c>
      <c r="E20" s="25" t="str">
        <f>IF(B20=0,"",VLOOKUP(B20,hrutar[],3))</f>
        <v/>
      </c>
      <c r="F20" s="26"/>
      <c r="G20" s="24" t="str">
        <f>IF(F20=0,"",VLOOKUP(F20,hrutar[],2))</f>
        <v/>
      </c>
      <c r="H20" s="27"/>
      <c r="I20" s="28"/>
      <c r="J20" s="34"/>
      <c r="K20" s="29" t="str">
        <f>IF(A20=0,"",VLOOKUP(A20,dagsetningar[],3))</f>
        <v/>
      </c>
      <c r="L20" s="30" t="str">
        <f>IF(A20=0,"",VLOOKUP(A20,dagsetningar[],2))</f>
        <v/>
      </c>
      <c r="M20" s="31" t="str">
        <f t="shared" si="1"/>
        <v/>
      </c>
      <c r="N20" s="4" t="str">
        <f t="shared" si="0"/>
        <v/>
      </c>
      <c r="O20" s="32" t="str">
        <f>IF(B20=0,"",VLOOKUP(B20,hrutar[],4))</f>
        <v/>
      </c>
      <c r="P20" s="33" t="str">
        <f>IF(F20=0,"",VLOOKUP(F20,hrutar[],4))</f>
        <v/>
      </c>
    </row>
    <row r="21" spans="1:16" ht="15.75" x14ac:dyDescent="0.25">
      <c r="A21" s="23"/>
      <c r="B21" s="76"/>
      <c r="C21" s="77"/>
      <c r="D21" s="24" t="str">
        <f>IF(B21=0,"",VLOOKUP(B21,hrutar[],2))</f>
        <v/>
      </c>
      <c r="E21" s="25" t="str">
        <f>IF(B21=0,"",VLOOKUP(B21,hrutar[],3))</f>
        <v/>
      </c>
      <c r="F21" s="26"/>
      <c r="G21" s="24" t="str">
        <f>IF(F21=0,"",VLOOKUP(F21,hrutar[],2))</f>
        <v/>
      </c>
      <c r="H21" s="27"/>
      <c r="I21" s="28"/>
      <c r="J21" s="34"/>
      <c r="K21" s="29" t="str">
        <f>IF(A21=0,"",VLOOKUP(A21,dagsetningar[],3))</f>
        <v/>
      </c>
      <c r="L21" s="30" t="str">
        <f>IF(A21=0,"",VLOOKUP(A21,dagsetningar[],2))</f>
        <v/>
      </c>
      <c r="M21" s="31" t="str">
        <f t="shared" si="1"/>
        <v/>
      </c>
      <c r="N21" s="4" t="str">
        <f t="shared" si="0"/>
        <v/>
      </c>
      <c r="O21" s="32" t="str">
        <f>IF(B21=0,"",VLOOKUP(B21,hrutar[],4))</f>
        <v/>
      </c>
      <c r="P21" s="33" t="str">
        <f>IF(F21=0,"",VLOOKUP(F21,hrutar[],4))</f>
        <v/>
      </c>
    </row>
    <row r="22" spans="1:16" ht="15.75" x14ac:dyDescent="0.25">
      <c r="A22" s="23"/>
      <c r="B22" s="76"/>
      <c r="C22" s="77"/>
      <c r="D22" s="24" t="str">
        <f>IF(B22=0,"",VLOOKUP(B22,hrutar[],2))</f>
        <v/>
      </c>
      <c r="E22" s="25" t="str">
        <f>IF(B22=0,"",VLOOKUP(B22,hrutar[],3))</f>
        <v/>
      </c>
      <c r="F22" s="26"/>
      <c r="G22" s="24" t="str">
        <f>IF(F22=0,"",VLOOKUP(F22,hrutar[],2))</f>
        <v/>
      </c>
      <c r="H22" s="27"/>
      <c r="I22" s="28"/>
      <c r="J22" s="34"/>
      <c r="K22" s="29" t="str">
        <f>IF(A22=0,"",VLOOKUP(A22,dagsetningar[],3))</f>
        <v/>
      </c>
      <c r="L22" s="30" t="str">
        <f>IF(A22=0,"",VLOOKUP(A22,dagsetningar[],2))</f>
        <v/>
      </c>
      <c r="M22" s="31" t="str">
        <f t="shared" si="1"/>
        <v/>
      </c>
      <c r="N22" s="4" t="str">
        <f t="shared" si="0"/>
        <v/>
      </c>
      <c r="O22" s="32" t="str">
        <f>IF(B22=0,"",VLOOKUP(B22,hrutar[],4))</f>
        <v/>
      </c>
      <c r="P22" s="33" t="str">
        <f>IF(F22=0,"",VLOOKUP(F22,hrutar[],4))</f>
        <v/>
      </c>
    </row>
    <row r="23" spans="1:16" ht="15.75" x14ac:dyDescent="0.25">
      <c r="A23" s="23"/>
      <c r="B23" s="76"/>
      <c r="C23" s="77"/>
      <c r="D23" s="24" t="str">
        <f>IF(B23=0,"",VLOOKUP(B23,hrutar[],2))</f>
        <v/>
      </c>
      <c r="E23" s="25" t="str">
        <f>IF(B23=0,"",VLOOKUP(B23,hrutar[],3))</f>
        <v/>
      </c>
      <c r="F23" s="26"/>
      <c r="G23" s="24" t="str">
        <f>IF(F23=0,"",VLOOKUP(F23,hrutar[],2))</f>
        <v/>
      </c>
      <c r="H23" s="27"/>
      <c r="I23" s="28"/>
      <c r="J23" s="34"/>
      <c r="K23" s="29" t="str">
        <f>IF(A23=0,"",VLOOKUP(A23,dagsetningar[],3))</f>
        <v/>
      </c>
      <c r="L23" s="30" t="str">
        <f>IF(A23=0,"",VLOOKUP(A23,dagsetningar[],2))</f>
        <v/>
      </c>
      <c r="M23" s="31" t="str">
        <f t="shared" si="1"/>
        <v/>
      </c>
      <c r="N23" s="4" t="str">
        <f t="shared" si="0"/>
        <v/>
      </c>
      <c r="O23" s="32" t="str">
        <f>IF(B23=0,"",VLOOKUP(B23,hrutar[],4))</f>
        <v/>
      </c>
      <c r="P23" s="33" t="str">
        <f>IF(F23=0,"",VLOOKUP(F23,hrutar[],4))</f>
        <v/>
      </c>
    </row>
    <row r="24" spans="1:16" ht="15.75" x14ac:dyDescent="0.25">
      <c r="A24" s="23"/>
      <c r="B24" s="76"/>
      <c r="C24" s="77"/>
      <c r="D24" s="24" t="str">
        <f>IF(B24=0,"",VLOOKUP(B24,hrutar[],2))</f>
        <v/>
      </c>
      <c r="E24" s="25" t="str">
        <f>IF(B24=0,"",VLOOKUP(B24,hrutar[],3))</f>
        <v/>
      </c>
      <c r="F24" s="26"/>
      <c r="G24" s="24" t="str">
        <f>IF(F24=0,"",VLOOKUP(F24,hrutar[],2))</f>
        <v/>
      </c>
      <c r="H24" s="27"/>
      <c r="I24" s="28"/>
      <c r="J24" s="34"/>
      <c r="K24" s="29" t="str">
        <f>IF(A24=0,"",VLOOKUP(A24,dagsetningar[],3))</f>
        <v/>
      </c>
      <c r="L24" s="30" t="str">
        <f>IF(A24=0,"",VLOOKUP(A24,dagsetningar[],2))</f>
        <v/>
      </c>
      <c r="M24" s="31" t="str">
        <f t="shared" si="1"/>
        <v/>
      </c>
      <c r="N24" s="4" t="str">
        <f t="shared" si="0"/>
        <v/>
      </c>
      <c r="O24" s="32" t="str">
        <f>IF(B24=0,"",VLOOKUP(B24,hrutar[],4))</f>
        <v/>
      </c>
      <c r="P24" s="33" t="str">
        <f>IF(F24=0,"",VLOOKUP(F24,hrutar[],4))</f>
        <v/>
      </c>
    </row>
    <row r="25" spans="1:16" ht="15.75" x14ac:dyDescent="0.25">
      <c r="A25" s="23"/>
      <c r="B25" s="76"/>
      <c r="C25" s="77"/>
      <c r="D25" s="24" t="str">
        <f>IF(B25=0,"",VLOOKUP(B25,hrutar[],2))</f>
        <v/>
      </c>
      <c r="E25" s="25" t="str">
        <f>IF(B25=0,"",VLOOKUP(B25,hrutar[],3))</f>
        <v/>
      </c>
      <c r="F25" s="26"/>
      <c r="G25" s="24" t="str">
        <f>IF(F25=0,"",VLOOKUP(F25,hrutar[],2))</f>
        <v/>
      </c>
      <c r="H25" s="27"/>
      <c r="I25" s="28"/>
      <c r="J25" s="34"/>
      <c r="K25" s="29" t="str">
        <f>IF(A25=0,"",VLOOKUP(A25,dagsetningar[],3))</f>
        <v/>
      </c>
      <c r="L25" s="30" t="str">
        <f>IF(A25=0,"",VLOOKUP(A25,dagsetningar[],2))</f>
        <v/>
      </c>
      <c r="M25" s="31" t="str">
        <f t="shared" si="1"/>
        <v/>
      </c>
      <c r="N25" s="4" t="str">
        <f t="shared" si="0"/>
        <v/>
      </c>
      <c r="O25" s="32" t="str">
        <f>IF(B25=0,"",VLOOKUP(B25,hrutar[],4))</f>
        <v/>
      </c>
      <c r="P25" s="33" t="str">
        <f>IF(F25=0,"",VLOOKUP(F25,hrutar[],4))</f>
        <v/>
      </c>
    </row>
    <row r="26" spans="1:16" ht="15.75" x14ac:dyDescent="0.25">
      <c r="A26" s="23"/>
      <c r="B26" s="76"/>
      <c r="C26" s="77"/>
      <c r="D26" s="24" t="str">
        <f>IF(B26=0,"",VLOOKUP(B26,hrutar[],2))</f>
        <v/>
      </c>
      <c r="E26" s="25" t="str">
        <f>IF(B26=0,"",VLOOKUP(B26,hrutar[],3))</f>
        <v/>
      </c>
      <c r="F26" s="26"/>
      <c r="G26" s="24" t="str">
        <f>IF(F26=0,"",VLOOKUP(F26,hrutar[],2))</f>
        <v/>
      </c>
      <c r="H26" s="27"/>
      <c r="I26" s="28"/>
      <c r="J26" s="34"/>
      <c r="K26" s="29" t="str">
        <f>IF(A26=0,"",VLOOKUP(A26,dagsetningar[],3))</f>
        <v/>
      </c>
      <c r="L26" s="30" t="str">
        <f>IF(A26=0,"",VLOOKUP(A26,dagsetningar[],2))</f>
        <v/>
      </c>
      <c r="M26" s="31" t="str">
        <f t="shared" si="1"/>
        <v/>
      </c>
      <c r="N26" s="4" t="str">
        <f t="shared" si="0"/>
        <v/>
      </c>
      <c r="O26" s="32" t="str">
        <f>IF(B26=0,"",VLOOKUP(B26,hrutar[],4))</f>
        <v/>
      </c>
      <c r="P26" s="33" t="str">
        <f>IF(F26=0,"",VLOOKUP(F26,hrutar[],4))</f>
        <v/>
      </c>
    </row>
    <row r="27" spans="1:16" ht="15.75" x14ac:dyDescent="0.25">
      <c r="A27" s="23"/>
      <c r="B27" s="76"/>
      <c r="C27" s="77"/>
      <c r="D27" s="24" t="str">
        <f>IF(B27=0,"",VLOOKUP(B27,hrutar[],2))</f>
        <v/>
      </c>
      <c r="E27" s="25" t="str">
        <f>IF(B27=0,"",VLOOKUP(B27,hrutar[],3))</f>
        <v/>
      </c>
      <c r="F27" s="26"/>
      <c r="G27" s="24" t="str">
        <f>IF(F27=0,"",VLOOKUP(F27,hrutar[],2))</f>
        <v/>
      </c>
      <c r="H27" s="27"/>
      <c r="I27" s="28"/>
      <c r="J27" s="1"/>
      <c r="K27" s="29" t="str">
        <f>IF(A27=0,"",VLOOKUP(A27,dagsetningar[],3))</f>
        <v/>
      </c>
      <c r="L27" s="30" t="str">
        <f>IF(A27=0,"",VLOOKUP(A27,dagsetningar[],2))</f>
        <v/>
      </c>
      <c r="M27" s="31" t="str">
        <f t="shared" si="1"/>
        <v/>
      </c>
      <c r="N27" s="4" t="str">
        <f t="shared" si="0"/>
        <v/>
      </c>
      <c r="O27" s="32" t="str">
        <f>IF(B27=0,"",VLOOKUP(B27,hrutar[],4))</f>
        <v/>
      </c>
      <c r="P27" s="33" t="str">
        <f>IF(F27=0,"",VLOOKUP(F27,hrutar[],4))</f>
        <v/>
      </c>
    </row>
    <row r="28" spans="1:16" ht="15.75" x14ac:dyDescent="0.25">
      <c r="A28" s="23"/>
      <c r="B28" s="76"/>
      <c r="C28" s="77"/>
      <c r="D28" s="24" t="str">
        <f>IF(B28=0,"",VLOOKUP(B28,hrutar[],2))</f>
        <v/>
      </c>
      <c r="E28" s="25" t="str">
        <f>IF(B28=0,"",VLOOKUP(B28,hrutar[],3))</f>
        <v/>
      </c>
      <c r="F28" s="26"/>
      <c r="G28" s="24" t="str">
        <f>IF(F28=0,"",VLOOKUP(F28,hrutar[],2))</f>
        <v/>
      </c>
      <c r="H28" s="27"/>
      <c r="I28" s="28"/>
      <c r="J28" s="34"/>
      <c r="K28" s="29" t="str">
        <f>IF(A28=0,"",VLOOKUP(A28,dagsetningar[],3))</f>
        <v/>
      </c>
      <c r="L28" s="30" t="str">
        <f>IF(A28=0,"",VLOOKUP(A28,dagsetningar[],2))</f>
        <v/>
      </c>
      <c r="M28" s="31" t="str">
        <f t="shared" si="1"/>
        <v/>
      </c>
      <c r="N28" s="4" t="str">
        <f t="shared" si="0"/>
        <v/>
      </c>
      <c r="O28" s="32" t="str">
        <f>IF(B28=0,"",VLOOKUP(B28,hrutar[],4))</f>
        <v/>
      </c>
      <c r="P28" s="33" t="str">
        <f>IF(F28=0,"",VLOOKUP(F28,hrutar[],4))</f>
        <v/>
      </c>
    </row>
    <row r="29" spans="1:16" ht="15.75" x14ac:dyDescent="0.25">
      <c r="A29" s="23"/>
      <c r="B29" s="76"/>
      <c r="C29" s="77"/>
      <c r="D29" s="24" t="str">
        <f>IF(B29=0,"",VLOOKUP(B29,hrutar[],2))</f>
        <v/>
      </c>
      <c r="E29" s="25" t="str">
        <f>IF(B29=0,"",VLOOKUP(B29,hrutar[],3))</f>
        <v/>
      </c>
      <c r="F29" s="26"/>
      <c r="G29" s="24" t="str">
        <f>IF(F29=0,"",VLOOKUP(F29,hrutar[],2))</f>
        <v/>
      </c>
      <c r="H29" s="27"/>
      <c r="I29" s="28"/>
      <c r="J29" s="34"/>
      <c r="K29" s="29" t="str">
        <f>IF(A29=0,"",VLOOKUP(A29,dagsetningar[],3))</f>
        <v/>
      </c>
      <c r="L29" s="30" t="str">
        <f>IF(A29=0,"",VLOOKUP(A29,dagsetningar[],2))</f>
        <v/>
      </c>
      <c r="M29" s="31" t="str">
        <f t="shared" si="1"/>
        <v/>
      </c>
      <c r="N29" s="4" t="str">
        <f t="shared" si="0"/>
        <v/>
      </c>
      <c r="O29" s="32" t="str">
        <f>IF(B29=0,"",VLOOKUP(B29,hrutar[],4))</f>
        <v/>
      </c>
      <c r="P29" s="33" t="str">
        <f>IF(F29=0,"",VLOOKUP(F29,hrutar[],4))</f>
        <v/>
      </c>
    </row>
    <row r="30" spans="1:16" ht="15.75" x14ac:dyDescent="0.25">
      <c r="A30" s="23"/>
      <c r="B30" s="76"/>
      <c r="C30" s="77"/>
      <c r="D30" s="24" t="str">
        <f>IF(B30=0,"",VLOOKUP(B30,hrutar[],2))</f>
        <v/>
      </c>
      <c r="E30" s="25" t="str">
        <f>IF(B30=0,"",VLOOKUP(B30,hrutar[],3))</f>
        <v/>
      </c>
      <c r="F30" s="26"/>
      <c r="G30" s="24" t="str">
        <f>IF(F30=0,"",VLOOKUP(F30,hrutar[],2))</f>
        <v/>
      </c>
      <c r="H30" s="27"/>
      <c r="I30" s="28"/>
      <c r="J30" s="1"/>
      <c r="K30" s="29" t="str">
        <f>IF(A30=0,"",VLOOKUP(A30,dagsetningar[],3))</f>
        <v/>
      </c>
      <c r="L30" s="30" t="str">
        <f>IF(A30=0,"",VLOOKUP(A30,dagsetningar[],2))</f>
        <v/>
      </c>
      <c r="M30" s="31" t="str">
        <f t="shared" si="1"/>
        <v/>
      </c>
      <c r="N30" s="4" t="str">
        <f t="shared" si="0"/>
        <v/>
      </c>
      <c r="O30" s="32" t="str">
        <f>IF(B30=0,"",VLOOKUP(B30,hrutar[],4))</f>
        <v/>
      </c>
      <c r="P30" s="33" t="str">
        <f>IF(F30=0,"",VLOOKUP(F30,hrutar[],4))</f>
        <v/>
      </c>
    </row>
    <row r="31" spans="1:16" ht="15.75" x14ac:dyDescent="0.25">
      <c r="A31" s="23"/>
      <c r="B31" s="76"/>
      <c r="C31" s="77"/>
      <c r="D31" s="24" t="str">
        <f>IF(B31=0,"",VLOOKUP(B31,hrutar[],2))</f>
        <v/>
      </c>
      <c r="E31" s="25" t="str">
        <f>IF(B31=0,"",VLOOKUP(B31,hrutar[],3))</f>
        <v/>
      </c>
      <c r="F31" s="26"/>
      <c r="G31" s="24" t="str">
        <f>IF(F31=0,"",VLOOKUP(F31,hrutar[],2))</f>
        <v/>
      </c>
      <c r="H31" s="27"/>
      <c r="I31" s="28"/>
      <c r="J31" s="1"/>
      <c r="K31" s="29" t="str">
        <f>IF(A31=0,"",VLOOKUP(A31,dagsetningar[],3))</f>
        <v/>
      </c>
      <c r="L31" s="30" t="str">
        <f>IF(A31=0,"",VLOOKUP(A31,dagsetningar[],2))</f>
        <v/>
      </c>
      <c r="M31" s="31" t="str">
        <f t="shared" si="1"/>
        <v/>
      </c>
      <c r="N31" s="4" t="str">
        <f t="shared" si="0"/>
        <v/>
      </c>
      <c r="O31" s="32" t="str">
        <f>IF(B31=0,"",VLOOKUP(B31,hrutar[],4))</f>
        <v/>
      </c>
      <c r="P31" s="33" t="str">
        <f>IF(F31=0,"",VLOOKUP(F31,hrutar[],4))</f>
        <v/>
      </c>
    </row>
    <row r="32" spans="1:16" ht="15.75" x14ac:dyDescent="0.25">
      <c r="A32" s="23"/>
      <c r="B32" s="76"/>
      <c r="C32" s="77"/>
      <c r="D32" s="24" t="str">
        <f>IF(B32=0,"",VLOOKUP(B32,hrutar[],2))</f>
        <v/>
      </c>
      <c r="E32" s="25" t="str">
        <f>IF(B32=0,"",VLOOKUP(B32,hrutar[],3))</f>
        <v/>
      </c>
      <c r="F32" s="26"/>
      <c r="G32" s="24" t="str">
        <f>IF(F32=0,"",VLOOKUP(F32,hrutar[],2))</f>
        <v/>
      </c>
      <c r="H32" s="27"/>
      <c r="I32" s="28"/>
      <c r="J32" s="1"/>
      <c r="K32" s="29" t="str">
        <f>IF(A32=0,"",VLOOKUP(A32,dagsetningar[],3))</f>
        <v/>
      </c>
      <c r="L32" s="30" t="str">
        <f>IF(A32=0,"",VLOOKUP(A32,dagsetningar[],2))</f>
        <v/>
      </c>
      <c r="M32" s="31" t="str">
        <f t="shared" si="1"/>
        <v/>
      </c>
      <c r="N32" s="4" t="str">
        <f t="shared" si="0"/>
        <v/>
      </c>
      <c r="O32" s="32" t="str">
        <f>IF(B32=0,"",VLOOKUP(B32,hrutar[],4))</f>
        <v/>
      </c>
      <c r="P32" s="33" t="str">
        <f>IF(F32=0,"",VLOOKUP(F32,hrutar[],4))</f>
        <v/>
      </c>
    </row>
    <row r="33" spans="1:16" ht="15.75" x14ac:dyDescent="0.25">
      <c r="A33" s="23"/>
      <c r="B33" s="76"/>
      <c r="C33" s="77"/>
      <c r="D33" s="24" t="str">
        <f>IF(B33=0,"",VLOOKUP(B33,hrutar[],2))</f>
        <v/>
      </c>
      <c r="E33" s="25" t="str">
        <f>IF(B33=0,"",VLOOKUP(B33,hrutar[],3))</f>
        <v/>
      </c>
      <c r="F33" s="26"/>
      <c r="G33" s="24" t="str">
        <f>IF(F33=0,"",VLOOKUP(F33,hrutar[],2))</f>
        <v/>
      </c>
      <c r="H33" s="27"/>
      <c r="I33" s="28"/>
      <c r="J33" s="1"/>
      <c r="K33" s="29" t="str">
        <f>IF(A33=0,"",VLOOKUP(A33,dagsetningar[],3))</f>
        <v/>
      </c>
      <c r="L33" s="30" t="str">
        <f>IF(A33=0,"",VLOOKUP(A33,dagsetningar[],2))</f>
        <v/>
      </c>
      <c r="M33" s="31" t="str">
        <f t="shared" si="1"/>
        <v/>
      </c>
      <c r="N33" s="4" t="str">
        <f t="shared" si="0"/>
        <v/>
      </c>
      <c r="O33" s="32" t="str">
        <f>IF(B33=0,"",VLOOKUP(B33,hrutar[],4))</f>
        <v/>
      </c>
      <c r="P33" s="33" t="str">
        <f>IF(F33=0,"",VLOOKUP(F33,hrutar[],4))</f>
        <v/>
      </c>
    </row>
    <row r="34" spans="1:16" ht="15.75" x14ac:dyDescent="0.25">
      <c r="A34" s="23"/>
      <c r="B34" s="76"/>
      <c r="C34" s="77"/>
      <c r="D34" s="24" t="str">
        <f>IF(B34=0,"",VLOOKUP(B34,hrutar[],2))</f>
        <v/>
      </c>
      <c r="E34" s="25" t="str">
        <f>IF(B34=0,"",VLOOKUP(B34,hrutar[],3))</f>
        <v/>
      </c>
      <c r="F34" s="26"/>
      <c r="G34" s="24" t="str">
        <f>IF(F34=0,"",VLOOKUP(F34,hrutar[],2))</f>
        <v/>
      </c>
      <c r="H34" s="27"/>
      <c r="I34" s="28"/>
      <c r="J34" s="1"/>
      <c r="K34" s="29" t="str">
        <f>IF(A34=0,"",VLOOKUP(A34,dagsetningar[],3))</f>
        <v/>
      </c>
      <c r="L34" s="30" t="str">
        <f>IF(A34=0,"",VLOOKUP(A34,dagsetningar[],2))</f>
        <v/>
      </c>
      <c r="M34" s="31" t="str">
        <f t="shared" si="1"/>
        <v/>
      </c>
      <c r="N34" s="4" t="str">
        <f t="shared" si="0"/>
        <v/>
      </c>
      <c r="O34" s="32" t="str">
        <f>IF(B34=0,"",VLOOKUP(B34,hrutar[],4))</f>
        <v/>
      </c>
      <c r="P34" s="33" t="str">
        <f>IF(F34=0,"",VLOOKUP(F34,hrutar[],4))</f>
        <v/>
      </c>
    </row>
    <row r="35" spans="1:16" ht="15.75" x14ac:dyDescent="0.25">
      <c r="A35" s="23"/>
      <c r="B35" s="76"/>
      <c r="C35" s="77"/>
      <c r="D35" s="24" t="str">
        <f>IF(B35=0,"",VLOOKUP(B35,hrutar[],2))</f>
        <v/>
      </c>
      <c r="E35" s="25" t="str">
        <f>IF(B35=0,"",VLOOKUP(B35,hrutar[],3))</f>
        <v/>
      </c>
      <c r="F35" s="26"/>
      <c r="G35" s="24" t="str">
        <f>IF(F35=0,"",VLOOKUP(F35,hrutar[],2))</f>
        <v/>
      </c>
      <c r="H35" s="27"/>
      <c r="I35" s="28"/>
      <c r="J35" s="34"/>
      <c r="K35" s="29" t="str">
        <f>IF(A35=0,"",VLOOKUP(A35,dagsetningar[],3))</f>
        <v/>
      </c>
      <c r="L35" s="30" t="str">
        <f>IF(A35=0,"",VLOOKUP(A35,dagsetningar[],2))</f>
        <v/>
      </c>
      <c r="M35" s="31" t="str">
        <f t="shared" si="1"/>
        <v/>
      </c>
      <c r="N35" s="4" t="str">
        <f t="shared" si="0"/>
        <v/>
      </c>
      <c r="O35" s="32" t="str">
        <f>IF(B35=0,"",VLOOKUP(B35,hrutar[],4))</f>
        <v/>
      </c>
      <c r="P35" s="33" t="str">
        <f>IF(F35=0,"",VLOOKUP(F35,hrutar[],4))</f>
        <v/>
      </c>
    </row>
    <row r="36" spans="1:16" ht="15.75" x14ac:dyDescent="0.25">
      <c r="A36" s="23"/>
      <c r="B36" s="76"/>
      <c r="C36" s="77"/>
      <c r="D36" s="24" t="str">
        <f>IF(B36=0,"",VLOOKUP(B36,hrutar[],2))</f>
        <v/>
      </c>
      <c r="E36" s="25" t="str">
        <f>IF(B36=0,"",VLOOKUP(B36,hrutar[],3))</f>
        <v/>
      </c>
      <c r="F36" s="26"/>
      <c r="G36" s="24" t="str">
        <f>IF(F36=0,"",VLOOKUP(F36,hrutar[],2))</f>
        <v/>
      </c>
      <c r="H36" s="27"/>
      <c r="I36" s="28"/>
      <c r="J36" s="1"/>
      <c r="K36" s="29" t="str">
        <f>IF(A36=0,"",VLOOKUP(A36,dagsetningar[],3))</f>
        <v/>
      </c>
      <c r="L36" s="30" t="str">
        <f>IF(A36=0,"",VLOOKUP(A36,dagsetningar[],2))</f>
        <v/>
      </c>
      <c r="M36" s="31" t="str">
        <f t="shared" si="1"/>
        <v/>
      </c>
      <c r="N36" s="4" t="str">
        <f t="shared" si="0"/>
        <v/>
      </c>
      <c r="O36" s="32" t="str">
        <f>IF(B36=0,"",VLOOKUP(B36,hrutar[],4))</f>
        <v/>
      </c>
      <c r="P36" s="33" t="str">
        <f>IF(F36=0,"",VLOOKUP(F36,hrutar[],4))</f>
        <v/>
      </c>
    </row>
    <row r="37" spans="1:16" ht="15.75" x14ac:dyDescent="0.25">
      <c r="A37" s="23"/>
      <c r="B37" s="76"/>
      <c r="C37" s="77"/>
      <c r="D37" s="24" t="str">
        <f>IF(B37=0,"",VLOOKUP(B37,hrutar[],2))</f>
        <v/>
      </c>
      <c r="E37" s="25" t="str">
        <f>IF(B37=0,"",VLOOKUP(B37,hrutar[],3))</f>
        <v/>
      </c>
      <c r="F37" s="26"/>
      <c r="G37" s="24" t="str">
        <f>IF(F37=0,"",VLOOKUP(F37,hrutar[],2))</f>
        <v/>
      </c>
      <c r="H37" s="27"/>
      <c r="I37" s="28"/>
      <c r="J37" s="34"/>
      <c r="K37" s="29" t="str">
        <f>IF(A37=0,"",VLOOKUP(A37,dagsetningar[],3))</f>
        <v/>
      </c>
      <c r="L37" s="30" t="str">
        <f>IF(A37=0,"",VLOOKUP(A37,dagsetningar[],2))</f>
        <v/>
      </c>
      <c r="M37" s="31" t="str">
        <f t="shared" si="1"/>
        <v/>
      </c>
      <c r="N37" s="4" t="str">
        <f t="shared" si="0"/>
        <v/>
      </c>
      <c r="O37" s="32" t="str">
        <f>IF(B37=0,"",VLOOKUP(B37,hrutar[],4))</f>
        <v/>
      </c>
      <c r="P37" s="33" t="str">
        <f>IF(F37=0,"",VLOOKUP(F37,hrutar[],4))</f>
        <v/>
      </c>
    </row>
    <row r="38" spans="1:16" ht="15.75" x14ac:dyDescent="0.25">
      <c r="A38" s="23"/>
      <c r="B38" s="76"/>
      <c r="C38" s="77"/>
      <c r="D38" s="24" t="str">
        <f>IF(B38=0,"",VLOOKUP(B38,hrutar[],2))</f>
        <v/>
      </c>
      <c r="E38" s="25" t="str">
        <f>IF(B38=0,"",VLOOKUP(B38,hrutar[],3))</f>
        <v/>
      </c>
      <c r="F38" s="26"/>
      <c r="G38" s="24" t="str">
        <f>IF(F38=0,"",VLOOKUP(F38,hrutar[],2))</f>
        <v/>
      </c>
      <c r="H38" s="27"/>
      <c r="I38" s="28"/>
      <c r="J38" s="34"/>
      <c r="K38" s="29" t="str">
        <f>IF(A38=0,"",VLOOKUP(A38,dagsetningar[],3))</f>
        <v/>
      </c>
      <c r="L38" s="30" t="str">
        <f>IF(A38=0,"",VLOOKUP(A38,dagsetningar[],2))</f>
        <v/>
      </c>
      <c r="M38" s="31" t="str">
        <f t="shared" si="1"/>
        <v/>
      </c>
      <c r="N38" s="4" t="str">
        <f t="shared" si="0"/>
        <v/>
      </c>
      <c r="O38" s="32" t="str">
        <f>IF(B38=0,"",VLOOKUP(B38,hrutar[],4))</f>
        <v/>
      </c>
      <c r="P38" s="33" t="str">
        <f>IF(F38=0,"",VLOOKUP(F38,hrutar[],4))</f>
        <v/>
      </c>
    </row>
    <row r="39" spans="1:16" ht="15.75" x14ac:dyDescent="0.25">
      <c r="A39" s="23"/>
      <c r="B39" s="76"/>
      <c r="C39" s="77"/>
      <c r="D39" s="24" t="str">
        <f>IF(B39=0,"",VLOOKUP(B39,hrutar[],2))</f>
        <v/>
      </c>
      <c r="E39" s="25" t="str">
        <f>IF(B39=0,"",VLOOKUP(B39,hrutar[],3))</f>
        <v/>
      </c>
      <c r="F39" s="26"/>
      <c r="G39" s="24" t="str">
        <f>IF(F39=0,"",VLOOKUP(F39,hrutar[],2))</f>
        <v/>
      </c>
      <c r="H39" s="27"/>
      <c r="I39" s="28"/>
      <c r="J39" s="1"/>
      <c r="K39" s="29" t="str">
        <f>IF(A39=0,"",VLOOKUP(A39,dagsetningar[],3))</f>
        <v/>
      </c>
      <c r="L39" s="30" t="str">
        <f>IF(A39=0,"",VLOOKUP(A39,dagsetningar[],2))</f>
        <v/>
      </c>
      <c r="M39" s="31" t="str">
        <f t="shared" si="1"/>
        <v/>
      </c>
      <c r="N39" s="4" t="str">
        <f t="shared" si="0"/>
        <v/>
      </c>
      <c r="O39" s="32" t="str">
        <f>IF(B39=0,"",VLOOKUP(B39,hrutar[],4))</f>
        <v/>
      </c>
      <c r="P39" s="33" t="str">
        <f>IF(F39=0,"",VLOOKUP(F39,hrutar[],4))</f>
        <v/>
      </c>
    </row>
    <row r="40" spans="1:16" ht="15.75" x14ac:dyDescent="0.25">
      <c r="A40" s="23"/>
      <c r="B40" s="76"/>
      <c r="C40" s="77"/>
      <c r="D40" s="24" t="str">
        <f>IF(B40=0,"",VLOOKUP(B40,hrutar[],2))</f>
        <v/>
      </c>
      <c r="E40" s="25" t="str">
        <f>IF(B40=0,"",VLOOKUP(B40,hrutar[],3))</f>
        <v/>
      </c>
      <c r="F40" s="26"/>
      <c r="G40" s="24" t="str">
        <f>IF(F40=0,"",VLOOKUP(F40,hrutar[],2))</f>
        <v/>
      </c>
      <c r="H40" s="27"/>
      <c r="I40" s="28"/>
      <c r="J40" s="1"/>
      <c r="K40" s="29" t="str">
        <f>IF(A40=0,"",VLOOKUP(A40,dagsetningar[],3))</f>
        <v/>
      </c>
      <c r="L40" s="30" t="str">
        <f>IF(A40=0,"",VLOOKUP(A40,dagsetningar[],2))</f>
        <v/>
      </c>
      <c r="M40" s="31" t="str">
        <f t="shared" si="1"/>
        <v/>
      </c>
      <c r="N40" s="4" t="str">
        <f t="shared" si="0"/>
        <v/>
      </c>
      <c r="O40" s="32" t="str">
        <f>IF(B40=0,"",VLOOKUP(B40,hrutar[],4))</f>
        <v/>
      </c>
      <c r="P40" s="33" t="str">
        <f>IF(F40=0,"",VLOOKUP(F40,hrutar[],4))</f>
        <v/>
      </c>
    </row>
    <row r="41" spans="1:16" ht="15.75" x14ac:dyDescent="0.25">
      <c r="A41" s="23"/>
      <c r="B41" s="76"/>
      <c r="C41" s="77"/>
      <c r="D41" s="24" t="str">
        <f>IF(B41=0,"",VLOOKUP(B41,hrutar[],2))</f>
        <v/>
      </c>
      <c r="E41" s="25" t="str">
        <f>IF(B41=0,"",VLOOKUP(B41,hrutar[],3))</f>
        <v/>
      </c>
      <c r="F41" s="26"/>
      <c r="G41" s="24" t="str">
        <f>IF(F41=0,"",VLOOKUP(F41,hrutar[],2))</f>
        <v/>
      </c>
      <c r="H41" s="27"/>
      <c r="I41" s="28"/>
      <c r="J41" s="1"/>
      <c r="K41" s="29" t="str">
        <f>IF(A41=0,"",VLOOKUP(A41,dagsetningar[],3))</f>
        <v/>
      </c>
      <c r="L41" s="30" t="str">
        <f>IF(A41=0,"",VLOOKUP(A41,dagsetningar[],2))</f>
        <v/>
      </c>
      <c r="M41" s="31" t="str">
        <f t="shared" si="1"/>
        <v/>
      </c>
      <c r="N41" s="4" t="str">
        <f t="shared" si="0"/>
        <v/>
      </c>
      <c r="O41" s="32" t="str">
        <f>IF(B41=0,"",VLOOKUP(B41,hrutar[],4))</f>
        <v/>
      </c>
      <c r="P41" s="33" t="str">
        <f>IF(F41=0,"",VLOOKUP(F41,hrutar[],4))</f>
        <v/>
      </c>
    </row>
    <row r="42" spans="1:16" ht="15.75" x14ac:dyDescent="0.25">
      <c r="A42" s="23"/>
      <c r="B42" s="76"/>
      <c r="C42" s="77"/>
      <c r="D42" s="24" t="str">
        <f>IF(B42=0,"",VLOOKUP(B42,hrutar[],2))</f>
        <v/>
      </c>
      <c r="E42" s="25" t="str">
        <f>IF(B42=0,"",VLOOKUP(B42,hrutar[],3))</f>
        <v/>
      </c>
      <c r="F42" s="26"/>
      <c r="G42" s="24" t="str">
        <f>IF(F42=0,"",VLOOKUP(F42,hrutar[],2))</f>
        <v/>
      </c>
      <c r="H42" s="27"/>
      <c r="I42" s="28"/>
      <c r="J42" s="1"/>
      <c r="K42" s="29" t="str">
        <f>IF(A42=0,"",VLOOKUP(A42,dagsetningar[],3))</f>
        <v/>
      </c>
      <c r="L42" s="30" t="str">
        <f>IF(A42=0,"",VLOOKUP(A42,dagsetningar[],2))</f>
        <v/>
      </c>
      <c r="M42" s="31" t="str">
        <f t="shared" si="1"/>
        <v/>
      </c>
      <c r="N42" s="4" t="str">
        <f t="shared" si="0"/>
        <v/>
      </c>
      <c r="O42" s="32" t="str">
        <f>IF(B42=0,"",VLOOKUP(B42,hrutar[],4))</f>
        <v/>
      </c>
      <c r="P42" s="33" t="str">
        <f>IF(F42=0,"",VLOOKUP(F42,hrutar[],4))</f>
        <v/>
      </c>
    </row>
    <row r="43" spans="1:16" ht="15.75" x14ac:dyDescent="0.25">
      <c r="A43" s="23"/>
      <c r="B43" s="76"/>
      <c r="C43" s="77"/>
      <c r="D43" s="24" t="str">
        <f>IF(B43=0,"",VLOOKUP(B43,hrutar[],2))</f>
        <v/>
      </c>
      <c r="E43" s="25" t="str">
        <f>IF(B43=0,"",VLOOKUP(B43,hrutar[],3))</f>
        <v/>
      </c>
      <c r="F43" s="26"/>
      <c r="G43" s="24" t="str">
        <f>IF(F43=0,"",VLOOKUP(F43,hrutar[],2))</f>
        <v/>
      </c>
      <c r="H43" s="27"/>
      <c r="I43" s="28"/>
      <c r="J43" s="34"/>
      <c r="K43" s="29" t="str">
        <f>IF(A43=0,"",VLOOKUP(A43,dagsetningar[],3))</f>
        <v/>
      </c>
      <c r="L43" s="30" t="str">
        <f>IF(A43=0,"",VLOOKUP(A43,dagsetningar[],2))</f>
        <v/>
      </c>
      <c r="M43" s="31" t="str">
        <f t="shared" si="1"/>
        <v/>
      </c>
      <c r="N43" s="4" t="str">
        <f t="shared" si="0"/>
        <v/>
      </c>
      <c r="O43" s="32" t="str">
        <f>IF(B43=0,"",VLOOKUP(B43,hrutar[],4))</f>
        <v/>
      </c>
      <c r="P43" s="33" t="str">
        <f>IF(F43=0,"",VLOOKUP(F43,hrutar[],4))</f>
        <v/>
      </c>
    </row>
    <row r="44" spans="1:16" ht="15.75" x14ac:dyDescent="0.25">
      <c r="A44" s="35"/>
      <c r="B44" s="90"/>
      <c r="C44" s="91"/>
      <c r="D44" s="36" t="str">
        <f>IF(B44=0,"",VLOOKUP(B44,hrutar[],2))</f>
        <v/>
      </c>
      <c r="E44" s="37" t="str">
        <f>IF(B44=0,"",VLOOKUP(B44,hrutar[],3))</f>
        <v/>
      </c>
      <c r="F44" s="38"/>
      <c r="G44" s="36" t="str">
        <f>IF(F44=0,"",VLOOKUP(F44,hrutar[],2))</f>
        <v/>
      </c>
      <c r="H44" s="39"/>
      <c r="I44" s="40"/>
      <c r="J44" s="41"/>
      <c r="K44" s="42" t="str">
        <f>IF(A44=0,"",VLOOKUP(A44,dagsetningar[],3))</f>
        <v/>
      </c>
      <c r="L44" s="30" t="str">
        <f>IF(A44=0,"",VLOOKUP(A44,dagsetningar[],2))</f>
        <v/>
      </c>
      <c r="M44" s="31" t="str">
        <f t="shared" si="1"/>
        <v/>
      </c>
      <c r="N44" s="4" t="str">
        <f t="shared" si="0"/>
        <v/>
      </c>
      <c r="O44" s="32" t="str">
        <f>IF(B44=0,"",VLOOKUP(B44,hrutar[],4))</f>
        <v/>
      </c>
      <c r="P44" s="33" t="str">
        <f>IF(F44=0,"",VLOOKUP(F44,hrutar[],4))</f>
        <v/>
      </c>
    </row>
    <row r="45" spans="1:16" ht="15.75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30"/>
      <c r="M45" s="31"/>
      <c r="N45" s="4"/>
      <c r="O45" s="11"/>
      <c r="P45" s="12"/>
    </row>
    <row r="46" spans="1:16" x14ac:dyDescent="0.25">
      <c r="A46" s="43"/>
      <c r="B46" s="43"/>
      <c r="C46" s="43"/>
      <c r="L46" s="9"/>
      <c r="M46" s="10"/>
      <c r="N46" s="4"/>
      <c r="O46" s="11"/>
      <c r="P46" s="12"/>
    </row>
    <row r="47" spans="1:16" x14ac:dyDescent="0.25">
      <c r="A47" s="43"/>
      <c r="B47" s="43"/>
      <c r="C47" s="43"/>
      <c r="L47" s="9"/>
      <c r="M47" s="10"/>
      <c r="N47" s="4"/>
      <c r="O47" s="11"/>
      <c r="P47" s="12"/>
    </row>
    <row r="48" spans="1:16" ht="15.75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89"/>
      <c r="K48" s="44"/>
      <c r="L48" s="9"/>
      <c r="M48" s="10"/>
      <c r="N48" s="4"/>
      <c r="O48" s="11"/>
      <c r="P48" s="12"/>
    </row>
    <row r="49" spans="1:16" ht="15.75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89"/>
      <c r="K49" s="44"/>
      <c r="L49" s="9"/>
      <c r="M49" s="10"/>
      <c r="N49" s="4"/>
      <c r="O49" s="11"/>
      <c r="P49" s="12"/>
    </row>
    <row r="50" spans="1:16" ht="15.75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9"/>
      <c r="M50" s="10"/>
      <c r="N50" s="4"/>
      <c r="O50" s="11"/>
      <c r="P50" s="12"/>
    </row>
    <row r="51" spans="1:16" ht="15.75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9"/>
      <c r="M51" s="10"/>
      <c r="N51" s="4"/>
      <c r="O51" s="11"/>
      <c r="P51" s="12"/>
    </row>
    <row r="52" spans="1:16" ht="15.75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9"/>
      <c r="M52" s="10"/>
      <c r="N52" s="4"/>
      <c r="O52" s="11"/>
      <c r="P52" s="12"/>
    </row>
    <row r="53" spans="1:16" ht="15.75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9"/>
      <c r="M53" s="10"/>
      <c r="N53" s="4"/>
      <c r="O53" s="11"/>
      <c r="P53" s="12"/>
    </row>
    <row r="54" spans="1:16" ht="15.75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9"/>
      <c r="M54" s="10"/>
      <c r="N54" s="4"/>
      <c r="O54" s="11"/>
      <c r="P54" s="12"/>
    </row>
    <row r="55" spans="1:16" ht="15.75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9"/>
      <c r="M55" s="10"/>
      <c r="N55" s="4"/>
      <c r="O55" s="11"/>
      <c r="P55" s="12"/>
    </row>
    <row r="56" spans="1:16" ht="15.75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9"/>
      <c r="M56" s="10"/>
      <c r="N56" s="4"/>
      <c r="O56" s="11"/>
      <c r="P56" s="12"/>
    </row>
    <row r="57" spans="1:16" ht="15.75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9"/>
      <c r="M57" s="10"/>
      <c r="N57" s="4"/>
      <c r="O57" s="11"/>
      <c r="P57" s="12"/>
    </row>
    <row r="58" spans="1:16" ht="15.75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9"/>
      <c r="M58" s="10"/>
      <c r="N58" s="4"/>
      <c r="O58" s="11"/>
      <c r="P58" s="12"/>
    </row>
    <row r="59" spans="1:16" ht="15.75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9"/>
      <c r="M59" s="10"/>
      <c r="N59" s="4"/>
      <c r="O59" s="11"/>
      <c r="P59" s="12"/>
    </row>
    <row r="60" spans="1:16" ht="15.75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9"/>
      <c r="M60" s="10"/>
      <c r="N60" s="4"/>
      <c r="O60" s="11"/>
      <c r="P60" s="12"/>
    </row>
    <row r="61" spans="1:16" ht="15.75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9"/>
      <c r="M61" s="10"/>
      <c r="N61" s="4"/>
      <c r="O61" s="11"/>
      <c r="P61" s="12"/>
    </row>
    <row r="62" spans="1:16" ht="15.75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9"/>
      <c r="M62" s="10"/>
      <c r="N62" s="4"/>
      <c r="O62" s="11"/>
      <c r="P62" s="12"/>
    </row>
    <row r="63" spans="1:16" ht="15.75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9"/>
      <c r="M63" s="10"/>
      <c r="N63" s="4"/>
      <c r="O63" s="11"/>
      <c r="P63" s="12"/>
    </row>
    <row r="64" spans="1:16" ht="15.75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9"/>
      <c r="M64" s="10"/>
      <c r="N64" s="4"/>
      <c r="O64" s="11"/>
      <c r="P64" s="12"/>
    </row>
    <row r="65" spans="1:16" ht="15.75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9"/>
      <c r="M65" s="10"/>
      <c r="N65" s="4"/>
      <c r="O65" s="11"/>
      <c r="P65" s="12"/>
    </row>
    <row r="66" spans="1:16" ht="15.75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9"/>
      <c r="M66" s="10"/>
      <c r="N66" s="4"/>
      <c r="O66" s="11"/>
      <c r="P66" s="12"/>
    </row>
    <row r="67" spans="1:16" ht="15.75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9"/>
      <c r="M67" s="10"/>
      <c r="N67" s="4"/>
      <c r="O67" s="11"/>
      <c r="P67" s="12"/>
    </row>
    <row r="68" spans="1:16" ht="15.75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9"/>
      <c r="M68" s="10"/>
      <c r="N68" s="4"/>
      <c r="O68" s="11"/>
      <c r="P68" s="12"/>
    </row>
    <row r="69" spans="1:16" ht="15.75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9"/>
      <c r="M69" s="10"/>
      <c r="N69" s="4"/>
      <c r="O69" s="11"/>
      <c r="P69" s="12"/>
    </row>
    <row r="70" spans="1:16" ht="15.75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9"/>
      <c r="M70" s="10"/>
      <c r="N70" s="4"/>
      <c r="O70" s="11"/>
      <c r="P70" s="12"/>
    </row>
    <row r="71" spans="1:16" ht="15.75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9"/>
      <c r="M71" s="10"/>
      <c r="N71" s="4"/>
      <c r="O71" s="11"/>
      <c r="P71" s="12"/>
    </row>
    <row r="72" spans="1:16" ht="15.75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9"/>
      <c r="M72" s="10"/>
      <c r="N72" s="4"/>
      <c r="O72" s="11"/>
      <c r="P72" s="12"/>
    </row>
    <row r="73" spans="1:16" ht="15.75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9"/>
      <c r="M73" s="10"/>
      <c r="N73" s="4"/>
      <c r="O73" s="11"/>
      <c r="P73" s="12"/>
    </row>
    <row r="74" spans="1:16" x14ac:dyDescent="0.25">
      <c r="L74" s="9"/>
      <c r="M74" s="10"/>
      <c r="N74" s="4"/>
      <c r="O74" s="11"/>
      <c r="P74" s="12"/>
    </row>
    <row r="75" spans="1:16" x14ac:dyDescent="0.25">
      <c r="L75" s="9"/>
      <c r="M75" s="10"/>
      <c r="N75" s="4"/>
      <c r="O75" s="11"/>
      <c r="P75" s="12"/>
    </row>
    <row r="76" spans="1:16" x14ac:dyDescent="0.25">
      <c r="L76" s="9"/>
      <c r="M76" s="10"/>
      <c r="N76" s="4"/>
      <c r="O76" s="11"/>
      <c r="P76" s="12"/>
    </row>
    <row r="77" spans="1:16" x14ac:dyDescent="0.25">
      <c r="L77" s="9"/>
      <c r="M77" s="10"/>
      <c r="N77" s="4"/>
      <c r="O77" s="11"/>
      <c r="P77" s="12"/>
    </row>
    <row r="78" spans="1:16" x14ac:dyDescent="0.25">
      <c r="L78" s="9"/>
      <c r="M78" s="10"/>
      <c r="N78" s="4"/>
      <c r="O78" s="11"/>
      <c r="P78" s="12"/>
    </row>
    <row r="79" spans="1:16" x14ac:dyDescent="0.25">
      <c r="L79" s="9"/>
      <c r="M79" s="10"/>
      <c r="N79" s="4"/>
      <c r="O79" s="11"/>
      <c r="P79" s="12"/>
    </row>
    <row r="80" spans="1:16" x14ac:dyDescent="0.25">
      <c r="L80" s="9"/>
      <c r="M80" s="10"/>
      <c r="N80" s="4"/>
      <c r="O80" s="11"/>
      <c r="P80" s="12"/>
    </row>
    <row r="81" spans="12:41" x14ac:dyDescent="0.25">
      <c r="L81" s="9"/>
      <c r="M81" s="10"/>
      <c r="N81" s="4"/>
      <c r="O81" s="11"/>
      <c r="P81" s="12"/>
    </row>
    <row r="82" spans="12:41" x14ac:dyDescent="0.25">
      <c r="L82" s="9"/>
      <c r="M82" s="10"/>
      <c r="N82" s="4"/>
      <c r="O82" s="11"/>
      <c r="P82" s="12"/>
    </row>
    <row r="83" spans="12:41" x14ac:dyDescent="0.25">
      <c r="L83" s="9"/>
      <c r="M83" s="10"/>
      <c r="N83" s="4"/>
      <c r="O83" s="11"/>
      <c r="P83" s="12"/>
    </row>
    <row r="84" spans="12:41" x14ac:dyDescent="0.25">
      <c r="L84" s="9"/>
      <c r="M84" s="10"/>
      <c r="N84" s="4"/>
      <c r="O84" s="11"/>
      <c r="P84" s="12"/>
      <c r="AE84" t="s">
        <v>29</v>
      </c>
      <c r="AF84" t="s">
        <v>30</v>
      </c>
      <c r="AG84" t="s">
        <v>31</v>
      </c>
      <c r="AH84" t="s">
        <v>24</v>
      </c>
    </row>
    <row r="85" spans="12:41" x14ac:dyDescent="0.25">
      <c r="L85" s="9"/>
      <c r="M85" s="10"/>
      <c r="N85" s="4"/>
      <c r="O85" s="11"/>
      <c r="P85" s="12"/>
      <c r="AE85" t="s">
        <v>18</v>
      </c>
      <c r="AF85" s="45" t="s">
        <v>19</v>
      </c>
      <c r="AG85" t="s">
        <v>20</v>
      </c>
      <c r="AH85" s="46" t="s">
        <v>21</v>
      </c>
      <c r="AI85" s="47" t="s">
        <v>18</v>
      </c>
      <c r="AJ85" s="10" t="s">
        <v>19</v>
      </c>
      <c r="AK85" t="s">
        <v>22</v>
      </c>
    </row>
    <row r="86" spans="12:41" x14ac:dyDescent="0.25">
      <c r="L86" s="9"/>
      <c r="M86" s="10"/>
      <c r="N86" s="4"/>
      <c r="O86" s="11"/>
      <c r="P86" s="12"/>
      <c r="Y86" s="48"/>
      <c r="AD86" s="48"/>
      <c r="AE86" t="s">
        <v>77</v>
      </c>
      <c r="AF86" t="s">
        <v>78</v>
      </c>
      <c r="AG86" s="58" t="s">
        <v>27</v>
      </c>
      <c r="AH86" s="48" t="s">
        <v>26</v>
      </c>
      <c r="AI86" s="49">
        <v>45629</v>
      </c>
      <c r="AJ86" s="10" t="s">
        <v>25</v>
      </c>
      <c r="AK86" s="50">
        <v>0.60416666666666663</v>
      </c>
      <c r="AL86" s="50"/>
    </row>
    <row r="87" spans="12:41" x14ac:dyDescent="0.25">
      <c r="L87" s="9"/>
      <c r="M87" s="10"/>
      <c r="N87" s="4"/>
      <c r="O87" s="11"/>
      <c r="P87" s="12"/>
      <c r="Y87" s="48"/>
      <c r="AD87" s="48"/>
      <c r="AE87" t="s">
        <v>57</v>
      </c>
      <c r="AF87" t="s">
        <v>58</v>
      </c>
      <c r="AG87" s="58" t="s">
        <v>27</v>
      </c>
      <c r="AH87" s="48" t="s">
        <v>24</v>
      </c>
      <c r="AI87" s="49">
        <v>45630</v>
      </c>
      <c r="AJ87" s="10" t="s">
        <v>25</v>
      </c>
      <c r="AK87" s="50">
        <v>0.60416666666666663</v>
      </c>
      <c r="AL87" s="50"/>
    </row>
    <row r="88" spans="12:41" x14ac:dyDescent="0.25">
      <c r="L88" s="9"/>
      <c r="M88" s="10"/>
      <c r="N88" s="4"/>
      <c r="O88" s="11"/>
      <c r="P88" s="12"/>
      <c r="Y88" s="48"/>
      <c r="AD88" s="48"/>
      <c r="AE88" s="92" t="s">
        <v>85</v>
      </c>
      <c r="AF88" s="92" t="s">
        <v>86</v>
      </c>
      <c r="AG88" s="58" t="s">
        <v>27</v>
      </c>
      <c r="AH88" s="48" t="s">
        <v>32</v>
      </c>
      <c r="AI88" s="49">
        <v>45631</v>
      </c>
      <c r="AJ88" s="10" t="s">
        <v>25</v>
      </c>
      <c r="AK88" s="50">
        <v>0.60416666666666663</v>
      </c>
      <c r="AL88" s="50"/>
      <c r="AN88" t="s">
        <v>28</v>
      </c>
      <c r="AO88" s="50">
        <v>0.66666666666666663</v>
      </c>
    </row>
    <row r="89" spans="12:41" x14ac:dyDescent="0.25">
      <c r="L89" s="9"/>
      <c r="M89" s="10"/>
      <c r="N89" s="4"/>
      <c r="O89" s="11"/>
      <c r="P89" s="12"/>
      <c r="Y89" s="48"/>
      <c r="AD89" s="48"/>
      <c r="AE89" t="s">
        <v>47</v>
      </c>
      <c r="AF89" t="s">
        <v>48</v>
      </c>
      <c r="AG89" s="58" t="s">
        <v>27</v>
      </c>
      <c r="AH89" s="48" t="s">
        <v>24</v>
      </c>
      <c r="AI89" s="49">
        <v>45632</v>
      </c>
      <c r="AJ89" s="10" t="s">
        <v>25</v>
      </c>
      <c r="AK89" s="50">
        <v>0.60416666666666663</v>
      </c>
      <c r="AL89" s="50"/>
      <c r="AO89" s="50"/>
    </row>
    <row r="90" spans="12:41" x14ac:dyDescent="0.25">
      <c r="L90" s="9"/>
      <c r="M90" s="10"/>
      <c r="N90" s="4"/>
      <c r="O90" s="11"/>
      <c r="P90" s="12"/>
      <c r="Y90" s="48"/>
      <c r="AD90" s="48"/>
      <c r="AE90" t="s">
        <v>40</v>
      </c>
      <c r="AF90" t="s">
        <v>38</v>
      </c>
      <c r="AG90" s="58" t="s">
        <v>27</v>
      </c>
      <c r="AH90" s="48" t="s">
        <v>24</v>
      </c>
      <c r="AI90" s="49">
        <v>45633</v>
      </c>
      <c r="AJ90" s="10" t="s">
        <v>25</v>
      </c>
      <c r="AK90" s="50">
        <v>0.60416666666666663</v>
      </c>
      <c r="AL90" s="50"/>
    </row>
    <row r="91" spans="12:41" x14ac:dyDescent="0.25">
      <c r="L91" s="9"/>
      <c r="M91" s="10"/>
      <c r="N91" s="4"/>
      <c r="O91" s="11"/>
      <c r="P91" s="12"/>
      <c r="Y91" s="48"/>
      <c r="AD91" s="48"/>
      <c r="AE91" s="92" t="s">
        <v>115</v>
      </c>
      <c r="AF91" s="92" t="s">
        <v>116</v>
      </c>
      <c r="AG91" s="58" t="s">
        <v>23</v>
      </c>
      <c r="AH91" s="48" t="s">
        <v>26</v>
      </c>
      <c r="AI91" s="49">
        <v>45635</v>
      </c>
      <c r="AJ91" s="10" t="s">
        <v>25</v>
      </c>
      <c r="AK91" s="50">
        <v>0.60416666666666663</v>
      </c>
      <c r="AL91" s="50"/>
    </row>
    <row r="92" spans="12:41" x14ac:dyDescent="0.25">
      <c r="L92" s="9"/>
      <c r="M92" s="10"/>
      <c r="N92" s="4"/>
      <c r="O92" s="11"/>
      <c r="P92" s="12"/>
      <c r="Y92" s="48"/>
      <c r="AD92" s="48"/>
      <c r="AE92" s="92" t="s">
        <v>104</v>
      </c>
      <c r="AF92" s="92" t="s">
        <v>105</v>
      </c>
      <c r="AG92" s="58" t="s">
        <v>23</v>
      </c>
      <c r="AH92" s="48" t="s">
        <v>24</v>
      </c>
      <c r="AI92" s="49">
        <v>45636</v>
      </c>
      <c r="AJ92" s="10" t="s">
        <v>25</v>
      </c>
      <c r="AK92" s="50">
        <v>0.60416666666666663</v>
      </c>
      <c r="AL92" s="50"/>
    </row>
    <row r="93" spans="12:41" x14ac:dyDescent="0.25">
      <c r="L93" s="9"/>
      <c r="M93" s="10"/>
      <c r="N93" s="4"/>
      <c r="O93" s="11"/>
      <c r="P93" s="12"/>
      <c r="Y93" s="48"/>
      <c r="AD93" s="51"/>
      <c r="AE93" s="92" t="s">
        <v>112</v>
      </c>
      <c r="AF93" s="93" t="s">
        <v>113</v>
      </c>
      <c r="AG93" s="58" t="s">
        <v>23</v>
      </c>
      <c r="AH93" s="48" t="s">
        <v>24</v>
      </c>
      <c r="AI93" s="49">
        <v>45637</v>
      </c>
      <c r="AJ93" s="10" t="s">
        <v>25</v>
      </c>
      <c r="AK93" s="50">
        <v>0.60416666666666663</v>
      </c>
      <c r="AL93" s="50"/>
    </row>
    <row r="94" spans="12:41" x14ac:dyDescent="0.25">
      <c r="L94" s="9"/>
      <c r="M94" s="10"/>
      <c r="N94" s="4"/>
      <c r="O94" s="11"/>
      <c r="P94" s="12"/>
      <c r="Y94" s="48"/>
      <c r="AD94" s="48"/>
      <c r="AE94" s="92" t="s">
        <v>94</v>
      </c>
      <c r="AF94" s="92" t="s">
        <v>34</v>
      </c>
      <c r="AG94" s="58" t="s">
        <v>23</v>
      </c>
      <c r="AH94" s="48" t="s">
        <v>24</v>
      </c>
      <c r="AI94" s="49">
        <v>45638</v>
      </c>
      <c r="AJ94" s="10" t="s">
        <v>25</v>
      </c>
      <c r="AK94" s="50">
        <v>0.64583333333333337</v>
      </c>
      <c r="AL94" s="50"/>
    </row>
    <row r="95" spans="12:41" x14ac:dyDescent="0.25">
      <c r="L95" s="9"/>
      <c r="M95" s="10"/>
      <c r="N95" s="4"/>
      <c r="O95" s="11"/>
      <c r="P95" s="12"/>
      <c r="Y95" s="48"/>
      <c r="AD95" s="48"/>
      <c r="AE95" t="s">
        <v>75</v>
      </c>
      <c r="AF95" t="s">
        <v>76</v>
      </c>
      <c r="AG95" s="58" t="s">
        <v>27</v>
      </c>
      <c r="AH95" s="48" t="s">
        <v>26</v>
      </c>
      <c r="AI95" s="49">
        <v>45641</v>
      </c>
      <c r="AJ95" s="10" t="s">
        <v>25</v>
      </c>
      <c r="AK95" s="50">
        <v>0.60416666666666663</v>
      </c>
      <c r="AL95" s="50"/>
    </row>
    <row r="96" spans="12:41" x14ac:dyDescent="0.25">
      <c r="L96" s="9"/>
      <c r="M96" s="10"/>
      <c r="N96" s="4"/>
      <c r="O96" s="11"/>
      <c r="P96" s="12"/>
      <c r="Y96" s="48"/>
      <c r="AD96" s="48"/>
      <c r="AE96" s="92" t="s">
        <v>123</v>
      </c>
      <c r="AF96" s="93" t="s">
        <v>124</v>
      </c>
      <c r="AG96" s="58" t="s">
        <v>23</v>
      </c>
      <c r="AH96" s="48" t="s">
        <v>26</v>
      </c>
      <c r="AI96" s="49">
        <v>45642</v>
      </c>
      <c r="AJ96" s="10" t="s">
        <v>25</v>
      </c>
      <c r="AK96" s="50">
        <v>0.60416666666666663</v>
      </c>
      <c r="AL96" s="50"/>
    </row>
    <row r="97" spans="12:38" x14ac:dyDescent="0.25">
      <c r="L97" s="9"/>
      <c r="M97" s="10"/>
      <c r="N97" s="4"/>
      <c r="O97" s="11"/>
      <c r="P97" s="12"/>
      <c r="Y97" s="48"/>
      <c r="AD97" s="48"/>
      <c r="AE97" s="92" t="s">
        <v>121</v>
      </c>
      <c r="AF97" s="92" t="s">
        <v>122</v>
      </c>
      <c r="AG97" s="58" t="s">
        <v>23</v>
      </c>
      <c r="AH97" s="48" t="s">
        <v>26</v>
      </c>
      <c r="AI97" s="49">
        <v>45643</v>
      </c>
      <c r="AJ97" s="10" t="s">
        <v>25</v>
      </c>
      <c r="AK97" s="50">
        <v>0.60416666666666663</v>
      </c>
      <c r="AL97" s="50"/>
    </row>
    <row r="98" spans="12:38" x14ac:dyDescent="0.25">
      <c r="L98" s="9"/>
      <c r="M98" s="10"/>
      <c r="N98" s="4"/>
      <c r="O98" s="11"/>
      <c r="P98" s="12"/>
      <c r="Y98" s="48"/>
      <c r="AD98" s="48"/>
      <c r="AE98" t="s">
        <v>79</v>
      </c>
      <c r="AF98" t="s">
        <v>80</v>
      </c>
      <c r="AG98" s="58" t="s">
        <v>27</v>
      </c>
      <c r="AH98" s="48" t="s">
        <v>26</v>
      </c>
      <c r="AI98" s="49">
        <v>45644</v>
      </c>
      <c r="AJ98" s="10" t="s">
        <v>25</v>
      </c>
      <c r="AK98" s="50">
        <v>0.64583333333333304</v>
      </c>
    </row>
    <row r="99" spans="12:38" x14ac:dyDescent="0.25">
      <c r="L99" s="9"/>
      <c r="M99" s="10"/>
      <c r="N99" s="4"/>
      <c r="O99" s="11"/>
      <c r="P99" s="12"/>
      <c r="Y99" s="48"/>
      <c r="AD99" s="48"/>
      <c r="AE99" t="s">
        <v>43</v>
      </c>
      <c r="AF99" t="s">
        <v>44</v>
      </c>
      <c r="AG99" s="58" t="s">
        <v>27</v>
      </c>
      <c r="AH99" s="48" t="s">
        <v>24</v>
      </c>
      <c r="AI99" s="49">
        <v>45645</v>
      </c>
      <c r="AJ99" s="10" t="s">
        <v>25</v>
      </c>
      <c r="AK99" s="50">
        <v>0.6875</v>
      </c>
    </row>
    <row r="100" spans="12:38" x14ac:dyDescent="0.25">
      <c r="L100" s="9"/>
      <c r="M100" s="10"/>
      <c r="N100" s="4"/>
      <c r="O100" s="11"/>
      <c r="P100" s="12"/>
      <c r="Y100" s="48"/>
      <c r="AD100" s="48"/>
      <c r="AE100" s="92" t="s">
        <v>119</v>
      </c>
      <c r="AF100" s="92" t="s">
        <v>120</v>
      </c>
      <c r="AG100" s="58" t="s">
        <v>23</v>
      </c>
      <c r="AH100" s="48" t="s">
        <v>26</v>
      </c>
      <c r="AI100" s="49">
        <v>45646</v>
      </c>
      <c r="AJ100" s="10" t="s">
        <v>25</v>
      </c>
      <c r="AK100" s="50">
        <v>0.72916666666666696</v>
      </c>
    </row>
    <row r="101" spans="12:38" x14ac:dyDescent="0.25">
      <c r="L101" s="9"/>
      <c r="M101" s="10"/>
      <c r="N101" s="4"/>
      <c r="O101" s="11"/>
      <c r="P101" s="12"/>
      <c r="Y101" s="48"/>
      <c r="AD101" s="48"/>
      <c r="AE101" s="92" t="s">
        <v>114</v>
      </c>
      <c r="AF101" s="93" t="s">
        <v>36</v>
      </c>
      <c r="AG101" s="58" t="s">
        <v>23</v>
      </c>
      <c r="AH101" s="48" t="s">
        <v>26</v>
      </c>
      <c r="AI101" s="49"/>
      <c r="AJ101" s="10"/>
      <c r="AK101" s="50"/>
    </row>
    <row r="102" spans="12:38" x14ac:dyDescent="0.25">
      <c r="L102" s="9"/>
      <c r="M102" s="10"/>
      <c r="N102" s="4"/>
      <c r="O102" s="11"/>
      <c r="P102" s="12"/>
      <c r="Y102" s="48"/>
      <c r="AD102" s="48"/>
      <c r="AE102" t="s">
        <v>53</v>
      </c>
      <c r="AF102" s="45" t="s">
        <v>54</v>
      </c>
      <c r="AG102" s="58" t="s">
        <v>27</v>
      </c>
      <c r="AH102" s="48" t="s">
        <v>24</v>
      </c>
    </row>
    <row r="103" spans="12:38" x14ac:dyDescent="0.25">
      <c r="L103" s="9"/>
      <c r="M103" s="10"/>
      <c r="N103" s="4"/>
      <c r="O103" s="11"/>
      <c r="P103" s="12"/>
      <c r="Y103" s="48"/>
      <c r="AD103" s="48"/>
      <c r="AE103" s="92" t="s">
        <v>95</v>
      </c>
      <c r="AF103" s="92" t="s">
        <v>35</v>
      </c>
      <c r="AG103" s="58" t="s">
        <v>23</v>
      </c>
      <c r="AH103" s="48" t="s">
        <v>24</v>
      </c>
    </row>
    <row r="104" spans="12:38" x14ac:dyDescent="0.25">
      <c r="L104" s="9"/>
      <c r="M104" s="10"/>
      <c r="N104" s="4"/>
      <c r="O104" s="11"/>
      <c r="P104" s="12"/>
      <c r="Y104" s="48"/>
      <c r="AD104" s="48"/>
      <c r="AE104" s="92" t="s">
        <v>98</v>
      </c>
      <c r="AF104" s="92" t="s">
        <v>99</v>
      </c>
      <c r="AG104" s="58" t="s">
        <v>23</v>
      </c>
      <c r="AH104" s="48" t="s">
        <v>24</v>
      </c>
    </row>
    <row r="105" spans="12:38" x14ac:dyDescent="0.25">
      <c r="L105" s="9"/>
      <c r="M105" s="10"/>
      <c r="N105" s="4"/>
      <c r="O105" s="11"/>
      <c r="P105" s="12"/>
      <c r="Y105" s="48"/>
      <c r="AD105" s="48"/>
      <c r="AE105" t="s">
        <v>41</v>
      </c>
      <c r="AF105" s="45" t="s">
        <v>42</v>
      </c>
      <c r="AG105" s="58" t="s">
        <v>27</v>
      </c>
      <c r="AH105" s="48" t="s">
        <v>24</v>
      </c>
    </row>
    <row r="106" spans="12:38" x14ac:dyDescent="0.25">
      <c r="L106" s="9"/>
      <c r="M106" s="10"/>
      <c r="N106" s="4"/>
      <c r="O106" s="11"/>
      <c r="P106" s="12"/>
      <c r="Y106" s="48"/>
      <c r="AD106" s="48"/>
      <c r="AE106" t="s">
        <v>67</v>
      </c>
      <c r="AF106" t="s">
        <v>68</v>
      </c>
      <c r="AG106" s="58" t="s">
        <v>27</v>
      </c>
      <c r="AH106" s="48" t="s">
        <v>26</v>
      </c>
    </row>
    <row r="107" spans="12:38" x14ac:dyDescent="0.25">
      <c r="L107" s="9"/>
      <c r="M107" s="10"/>
      <c r="N107" s="4"/>
      <c r="O107" s="11"/>
      <c r="P107" s="12"/>
      <c r="Y107" s="48"/>
      <c r="AD107" s="48"/>
      <c r="AE107" s="92" t="s">
        <v>96</v>
      </c>
      <c r="AF107" s="93" t="s">
        <v>97</v>
      </c>
      <c r="AG107" s="58" t="s">
        <v>23</v>
      </c>
      <c r="AH107" s="48" t="s">
        <v>24</v>
      </c>
    </row>
    <row r="108" spans="12:38" x14ac:dyDescent="0.25">
      <c r="L108" s="9"/>
      <c r="M108" s="10"/>
      <c r="N108" s="4"/>
      <c r="O108" s="11"/>
      <c r="P108" s="12"/>
      <c r="Y108" s="48"/>
      <c r="AD108" s="48"/>
      <c r="AE108" s="57" t="s">
        <v>129</v>
      </c>
      <c r="AF108" s="58" t="s">
        <v>130</v>
      </c>
      <c r="AG108" s="58" t="s">
        <v>23</v>
      </c>
      <c r="AH108" s="48" t="s">
        <v>26</v>
      </c>
    </row>
    <row r="109" spans="12:38" x14ac:dyDescent="0.25">
      <c r="L109" s="9"/>
      <c r="M109" s="10"/>
      <c r="N109" s="4"/>
      <c r="O109" s="11"/>
      <c r="P109" s="12"/>
      <c r="Y109" s="48"/>
      <c r="AD109" s="48"/>
      <c r="AE109" s="57" t="s">
        <v>45</v>
      </c>
      <c r="AF109" s="59" t="s">
        <v>46</v>
      </c>
      <c r="AG109" s="58" t="s">
        <v>27</v>
      </c>
      <c r="AH109" s="48" t="s">
        <v>24</v>
      </c>
    </row>
    <row r="110" spans="12:38" x14ac:dyDescent="0.25">
      <c r="L110" s="9"/>
      <c r="M110" s="10"/>
      <c r="N110" s="4"/>
      <c r="O110" s="11"/>
      <c r="P110" s="12"/>
      <c r="Y110" s="48"/>
      <c r="AD110" s="48"/>
      <c r="AE110" s="57" t="s">
        <v>83</v>
      </c>
      <c r="AF110" s="58" t="s">
        <v>84</v>
      </c>
      <c r="AG110" s="58" t="s">
        <v>27</v>
      </c>
      <c r="AH110" s="48" t="s">
        <v>26</v>
      </c>
    </row>
    <row r="111" spans="12:38" x14ac:dyDescent="0.25">
      <c r="L111" s="9"/>
      <c r="M111" s="10"/>
      <c r="N111" s="4"/>
      <c r="O111" s="11"/>
      <c r="P111" s="12"/>
      <c r="Y111" s="48"/>
      <c r="AD111" s="48"/>
      <c r="AE111" s="57" t="s">
        <v>100</v>
      </c>
      <c r="AF111" s="58" t="s">
        <v>101</v>
      </c>
      <c r="AG111" s="58" t="s">
        <v>23</v>
      </c>
      <c r="AH111" s="48" t="s">
        <v>24</v>
      </c>
    </row>
    <row r="112" spans="12:38" x14ac:dyDescent="0.25">
      <c r="L112" s="9"/>
      <c r="M112" s="10"/>
      <c r="N112" s="4"/>
      <c r="O112" s="11"/>
      <c r="P112" s="12"/>
      <c r="Y112" s="48"/>
      <c r="AD112" s="48"/>
      <c r="AE112" s="57" t="s">
        <v>63</v>
      </c>
      <c r="AF112" s="58" t="s">
        <v>64</v>
      </c>
      <c r="AG112" s="58" t="s">
        <v>27</v>
      </c>
      <c r="AH112" s="48" t="s">
        <v>24</v>
      </c>
    </row>
    <row r="113" spans="12:34" x14ac:dyDescent="0.25">
      <c r="L113" s="9"/>
      <c r="M113" s="10"/>
      <c r="N113" s="4"/>
      <c r="O113" s="11"/>
      <c r="P113" s="12"/>
      <c r="Y113" s="48"/>
      <c r="AD113" s="52"/>
      <c r="AE113" s="57" t="s">
        <v>110</v>
      </c>
      <c r="AF113" s="58" t="s">
        <v>111</v>
      </c>
      <c r="AG113" s="58" t="s">
        <v>23</v>
      </c>
      <c r="AH113" s="48" t="s">
        <v>24</v>
      </c>
    </row>
    <row r="114" spans="12:34" x14ac:dyDescent="0.25">
      <c r="L114" s="9"/>
      <c r="M114" s="10"/>
      <c r="N114" s="4"/>
      <c r="O114" s="11"/>
      <c r="P114" s="12"/>
      <c r="Y114" s="48"/>
      <c r="AD114" s="48"/>
      <c r="AE114" s="57" t="s">
        <v>65</v>
      </c>
      <c r="AF114" s="58" t="s">
        <v>66</v>
      </c>
      <c r="AG114" s="58" t="s">
        <v>27</v>
      </c>
      <c r="AH114" s="48" t="s">
        <v>24</v>
      </c>
    </row>
    <row r="115" spans="12:34" x14ac:dyDescent="0.25">
      <c r="L115" s="9"/>
      <c r="M115" s="10"/>
      <c r="N115" s="4"/>
      <c r="O115" s="11"/>
      <c r="P115" s="12"/>
      <c r="Y115" s="48"/>
      <c r="AD115" s="48"/>
      <c r="AE115" s="57" t="s">
        <v>87</v>
      </c>
      <c r="AF115" s="58" t="s">
        <v>88</v>
      </c>
      <c r="AG115" s="58" t="s">
        <v>27</v>
      </c>
      <c r="AH115" s="48" t="s">
        <v>32</v>
      </c>
    </row>
    <row r="116" spans="12:34" x14ac:dyDescent="0.25">
      <c r="L116" s="9"/>
      <c r="M116" s="10"/>
      <c r="N116" s="4"/>
      <c r="O116" s="11"/>
      <c r="P116" s="12"/>
      <c r="Y116" s="48"/>
      <c r="AD116" s="48"/>
      <c r="AE116" s="57" t="s">
        <v>108</v>
      </c>
      <c r="AF116" s="59" t="s">
        <v>109</v>
      </c>
      <c r="AG116" s="58" t="s">
        <v>23</v>
      </c>
      <c r="AH116" s="48" t="s">
        <v>24</v>
      </c>
    </row>
    <row r="117" spans="12:34" x14ac:dyDescent="0.25">
      <c r="L117" s="9"/>
      <c r="M117" s="10"/>
      <c r="N117" s="4"/>
      <c r="O117" s="11"/>
      <c r="P117" s="12"/>
      <c r="Y117" s="48"/>
      <c r="AD117" s="48"/>
      <c r="AE117" s="57" t="s">
        <v>59</v>
      </c>
      <c r="AF117" s="58" t="s">
        <v>60</v>
      </c>
      <c r="AG117" s="58" t="s">
        <v>27</v>
      </c>
      <c r="AH117" s="48" t="s">
        <v>24</v>
      </c>
    </row>
    <row r="118" spans="12:34" x14ac:dyDescent="0.25">
      <c r="L118" s="9"/>
      <c r="M118" s="10"/>
      <c r="N118" s="4"/>
      <c r="O118" s="11"/>
      <c r="P118" s="12"/>
      <c r="Y118" s="48"/>
      <c r="AD118" s="48"/>
      <c r="AE118" s="57" t="s">
        <v>93</v>
      </c>
      <c r="AF118" s="58" t="s">
        <v>33</v>
      </c>
      <c r="AG118" s="58" t="s">
        <v>23</v>
      </c>
      <c r="AH118" s="48" t="s">
        <v>24</v>
      </c>
    </row>
    <row r="119" spans="12:34" x14ac:dyDescent="0.25">
      <c r="L119" s="9"/>
      <c r="M119" s="10"/>
      <c r="N119" s="4"/>
      <c r="O119" s="11"/>
      <c r="P119" s="12"/>
      <c r="Y119" s="48"/>
      <c r="AD119" s="48"/>
      <c r="AE119" s="57" t="s">
        <v>89</v>
      </c>
      <c r="AF119" s="59" t="s">
        <v>90</v>
      </c>
      <c r="AG119" s="58" t="s">
        <v>27</v>
      </c>
      <c r="AH119" s="48" t="s">
        <v>32</v>
      </c>
    </row>
    <row r="120" spans="12:34" x14ac:dyDescent="0.25">
      <c r="L120" s="9"/>
      <c r="M120" s="10"/>
      <c r="N120" s="4"/>
      <c r="O120" s="11"/>
      <c r="P120" s="12"/>
      <c r="Y120" s="48"/>
      <c r="AD120" s="48"/>
      <c r="AE120" s="57" t="s">
        <v>55</v>
      </c>
      <c r="AF120" s="58" t="s">
        <v>56</v>
      </c>
      <c r="AG120" s="58" t="s">
        <v>27</v>
      </c>
      <c r="AH120" s="48" t="s">
        <v>24</v>
      </c>
    </row>
    <row r="121" spans="12:34" x14ac:dyDescent="0.25">
      <c r="L121" s="9"/>
      <c r="M121" s="10"/>
      <c r="N121" s="4"/>
      <c r="O121" s="11"/>
      <c r="P121" s="12"/>
      <c r="Y121" s="48"/>
      <c r="AD121" s="48"/>
      <c r="AE121" s="57" t="s">
        <v>39</v>
      </c>
      <c r="AF121" s="58" t="s">
        <v>37</v>
      </c>
      <c r="AG121" s="58" t="s">
        <v>27</v>
      </c>
      <c r="AH121" s="48" t="s">
        <v>24</v>
      </c>
    </row>
    <row r="122" spans="12:34" x14ac:dyDescent="0.25">
      <c r="L122" s="9"/>
      <c r="M122" s="10"/>
      <c r="N122" s="4"/>
      <c r="O122" s="11"/>
      <c r="P122" s="12"/>
      <c r="Y122" s="48"/>
      <c r="AD122" s="48"/>
      <c r="AE122" s="57" t="s">
        <v>91</v>
      </c>
      <c r="AF122" s="58" t="s">
        <v>92</v>
      </c>
      <c r="AG122" s="58" t="s">
        <v>23</v>
      </c>
      <c r="AH122" s="48" t="s">
        <v>24</v>
      </c>
    </row>
    <row r="123" spans="12:34" x14ac:dyDescent="0.25">
      <c r="L123" s="9"/>
      <c r="M123" s="10"/>
      <c r="N123" s="4"/>
      <c r="O123" s="11"/>
      <c r="P123" s="12"/>
      <c r="Y123" s="48"/>
      <c r="AD123" s="48"/>
      <c r="AE123" s="57" t="s">
        <v>81</v>
      </c>
      <c r="AF123" s="58" t="s">
        <v>82</v>
      </c>
      <c r="AG123" s="58" t="s">
        <v>27</v>
      </c>
      <c r="AH123" s="48" t="s">
        <v>26</v>
      </c>
    </row>
    <row r="124" spans="12:34" x14ac:dyDescent="0.25">
      <c r="L124" s="9"/>
      <c r="M124" s="10"/>
      <c r="N124" s="4"/>
      <c r="O124" s="11"/>
      <c r="P124" s="12"/>
      <c r="Y124" s="48"/>
      <c r="AD124" s="48"/>
      <c r="AE124" s="57" t="s">
        <v>125</v>
      </c>
      <c r="AF124" s="59" t="s">
        <v>126</v>
      </c>
      <c r="AG124" s="58" t="s">
        <v>23</v>
      </c>
      <c r="AH124" s="48" t="s">
        <v>26</v>
      </c>
    </row>
    <row r="125" spans="12:34" x14ac:dyDescent="0.25">
      <c r="L125" s="9"/>
      <c r="M125" s="10"/>
      <c r="N125" s="4"/>
      <c r="O125" s="11"/>
      <c r="P125" s="12"/>
      <c r="Y125" s="48"/>
      <c r="AD125" s="48"/>
      <c r="AE125" s="57" t="s">
        <v>49</v>
      </c>
      <c r="AF125" s="59" t="s">
        <v>50</v>
      </c>
      <c r="AG125" s="58" t="s">
        <v>27</v>
      </c>
      <c r="AH125" s="48" t="s">
        <v>24</v>
      </c>
    </row>
    <row r="126" spans="12:34" x14ac:dyDescent="0.25">
      <c r="L126" s="9"/>
      <c r="M126" s="10"/>
      <c r="N126" s="4"/>
      <c r="O126" s="11"/>
      <c r="P126" s="12"/>
      <c r="Y126" s="48"/>
      <c r="AD126" s="48"/>
      <c r="AE126" s="57" t="s">
        <v>106</v>
      </c>
      <c r="AF126" s="59" t="s">
        <v>107</v>
      </c>
      <c r="AG126" s="58" t="s">
        <v>23</v>
      </c>
      <c r="AH126" s="48" t="s">
        <v>24</v>
      </c>
    </row>
    <row r="127" spans="12:34" x14ac:dyDescent="0.25">
      <c r="L127" s="9"/>
      <c r="M127" s="10"/>
      <c r="N127" s="4"/>
      <c r="O127" s="11"/>
      <c r="P127" s="12"/>
      <c r="Y127" s="48"/>
      <c r="AD127" s="48"/>
      <c r="AE127" s="57" t="s">
        <v>102</v>
      </c>
      <c r="AF127" s="58" t="s">
        <v>103</v>
      </c>
      <c r="AG127" s="58" t="s">
        <v>23</v>
      </c>
      <c r="AH127" s="48" t="s">
        <v>24</v>
      </c>
    </row>
    <row r="128" spans="12:34" x14ac:dyDescent="0.25">
      <c r="L128" s="9"/>
      <c r="M128" s="10"/>
      <c r="N128" s="4"/>
      <c r="O128" s="11"/>
      <c r="P128" s="12"/>
      <c r="Y128" s="48"/>
      <c r="AD128" s="48"/>
      <c r="AE128" s="57" t="s">
        <v>61</v>
      </c>
      <c r="AF128" s="58" t="s">
        <v>62</v>
      </c>
      <c r="AG128" s="58" t="s">
        <v>27</v>
      </c>
      <c r="AH128" s="48" t="s">
        <v>24</v>
      </c>
    </row>
    <row r="129" spans="12:34" x14ac:dyDescent="0.25">
      <c r="L129" s="9"/>
      <c r="M129" s="10"/>
      <c r="N129" s="4"/>
      <c r="O129" s="11"/>
      <c r="P129" s="12"/>
      <c r="Y129" s="48"/>
      <c r="AD129" s="48"/>
      <c r="AE129" s="57" t="s">
        <v>133</v>
      </c>
      <c r="AF129" s="58" t="s">
        <v>134</v>
      </c>
      <c r="AG129" s="58" t="s">
        <v>23</v>
      </c>
      <c r="AH129" s="48" t="s">
        <v>32</v>
      </c>
    </row>
    <row r="130" spans="12:34" x14ac:dyDescent="0.25">
      <c r="L130" s="9"/>
      <c r="M130" s="10"/>
      <c r="N130" s="4"/>
      <c r="O130" s="11"/>
      <c r="P130" s="12"/>
      <c r="Y130" s="48"/>
      <c r="AE130" s="57" t="s">
        <v>69</v>
      </c>
      <c r="AF130" s="58" t="s">
        <v>70</v>
      </c>
      <c r="AG130" s="58" t="s">
        <v>27</v>
      </c>
      <c r="AH130" s="48" t="s">
        <v>26</v>
      </c>
    </row>
    <row r="131" spans="12:34" x14ac:dyDescent="0.25">
      <c r="L131" s="9"/>
      <c r="M131" s="10"/>
      <c r="N131" s="4"/>
      <c r="O131" s="11"/>
      <c r="P131" s="12"/>
      <c r="Y131" s="48"/>
      <c r="AE131" s="57" t="s">
        <v>127</v>
      </c>
      <c r="AF131" s="58" t="s">
        <v>128</v>
      </c>
      <c r="AG131" s="58" t="s">
        <v>23</v>
      </c>
      <c r="AH131" s="48" t="s">
        <v>26</v>
      </c>
    </row>
    <row r="132" spans="12:34" x14ac:dyDescent="0.25">
      <c r="L132" s="9"/>
      <c r="M132" s="10"/>
      <c r="N132" s="4"/>
      <c r="O132" s="11"/>
      <c r="P132" s="12"/>
      <c r="Y132" s="48"/>
      <c r="AE132" t="s">
        <v>131</v>
      </c>
      <c r="AF132" t="s">
        <v>132</v>
      </c>
      <c r="AG132" s="58" t="s">
        <v>23</v>
      </c>
      <c r="AH132" s="48" t="s">
        <v>26</v>
      </c>
    </row>
    <row r="133" spans="12:34" x14ac:dyDescent="0.25">
      <c r="L133" s="9"/>
      <c r="M133" s="10"/>
      <c r="N133" s="4"/>
      <c r="O133" s="11"/>
      <c r="P133" s="12"/>
      <c r="AE133" t="s">
        <v>51</v>
      </c>
      <c r="AF133" s="45" t="s">
        <v>52</v>
      </c>
      <c r="AG133" s="58" t="s">
        <v>27</v>
      </c>
      <c r="AH133" s="48" t="s">
        <v>24</v>
      </c>
    </row>
    <row r="134" spans="12:34" x14ac:dyDescent="0.25">
      <c r="L134" s="9"/>
      <c r="M134" s="10"/>
      <c r="N134" s="4"/>
      <c r="O134" s="11"/>
      <c r="P134" s="12"/>
      <c r="AE134" t="s">
        <v>71</v>
      </c>
      <c r="AF134" t="s">
        <v>72</v>
      </c>
      <c r="AG134" s="58" t="s">
        <v>27</v>
      </c>
      <c r="AH134" s="48" t="s">
        <v>26</v>
      </c>
    </row>
    <row r="135" spans="12:34" x14ac:dyDescent="0.25">
      <c r="L135" s="9"/>
      <c r="M135" s="10"/>
      <c r="N135" s="4"/>
      <c r="O135" s="11"/>
      <c r="P135" s="12"/>
      <c r="AE135" s="60" t="s">
        <v>73</v>
      </c>
      <c r="AF135" s="61" t="s">
        <v>74</v>
      </c>
      <c r="AG135" s="58" t="s">
        <v>27</v>
      </c>
      <c r="AH135" s="48" t="s">
        <v>26</v>
      </c>
    </row>
    <row r="136" spans="12:34" x14ac:dyDescent="0.25">
      <c r="L136" s="9"/>
      <c r="M136" s="10"/>
      <c r="N136" s="4"/>
      <c r="O136" s="11"/>
      <c r="P136" s="12"/>
      <c r="AE136" t="s">
        <v>135</v>
      </c>
      <c r="AF136" t="s">
        <v>136</v>
      </c>
      <c r="AG136" s="58" t="s">
        <v>23</v>
      </c>
      <c r="AH136" s="48" t="s">
        <v>32</v>
      </c>
    </row>
    <row r="137" spans="12:34" x14ac:dyDescent="0.25">
      <c r="L137" s="9"/>
      <c r="M137" s="10"/>
      <c r="N137" s="4"/>
      <c r="O137" s="11"/>
      <c r="P137" s="12"/>
      <c r="AE137" s="92" t="s">
        <v>117</v>
      </c>
      <c r="AF137" s="92" t="s">
        <v>118</v>
      </c>
      <c r="AG137" s="58" t="s">
        <v>23</v>
      </c>
      <c r="AH137" s="48" t="s">
        <v>26</v>
      </c>
    </row>
    <row r="138" spans="12:34" x14ac:dyDescent="0.25">
      <c r="L138" s="9"/>
      <c r="M138" s="10"/>
      <c r="N138" s="4"/>
      <c r="O138" s="11"/>
      <c r="P138" s="12"/>
      <c r="AG138" s="58"/>
      <c r="AH138" s="48"/>
    </row>
    <row r="139" spans="12:34" x14ac:dyDescent="0.25">
      <c r="L139" s="9"/>
      <c r="M139" s="10"/>
      <c r="N139" s="4"/>
      <c r="O139" s="11"/>
      <c r="P139" s="12"/>
      <c r="AG139" s="58"/>
      <c r="AH139" s="48"/>
    </row>
    <row r="140" spans="12:34" x14ac:dyDescent="0.25">
      <c r="L140" s="9"/>
      <c r="M140" s="10"/>
      <c r="N140" s="4"/>
      <c r="O140" s="11"/>
      <c r="P140" s="12"/>
      <c r="AG140" s="58"/>
      <c r="AH140" s="48"/>
    </row>
    <row r="141" spans="12:34" x14ac:dyDescent="0.25">
      <c r="L141" s="9"/>
      <c r="M141" s="10"/>
      <c r="N141" s="4"/>
      <c r="O141" s="11"/>
      <c r="P141" s="12"/>
      <c r="AG141" s="58"/>
      <c r="AH141" s="48"/>
    </row>
    <row r="142" spans="12:34" x14ac:dyDescent="0.25">
      <c r="L142" s="9"/>
      <c r="M142" s="10"/>
      <c r="N142" s="4"/>
      <c r="O142" s="11"/>
      <c r="P142" s="12"/>
    </row>
    <row r="143" spans="12:34" x14ac:dyDescent="0.25">
      <c r="L143" s="9"/>
      <c r="M143" s="10"/>
      <c r="N143" s="4"/>
      <c r="O143" s="11"/>
      <c r="P143" s="12"/>
    </row>
    <row r="144" spans="12:34" x14ac:dyDescent="0.25">
      <c r="L144" s="9"/>
      <c r="M144" s="10"/>
      <c r="N144" s="4"/>
      <c r="O144" s="11"/>
      <c r="P144" s="12"/>
    </row>
    <row r="145" spans="12:16" x14ac:dyDescent="0.25">
      <c r="L145" s="9"/>
      <c r="M145" s="10"/>
      <c r="N145" s="4"/>
      <c r="O145" s="11"/>
      <c r="P145" s="12"/>
    </row>
    <row r="146" spans="12:16" x14ac:dyDescent="0.25">
      <c r="L146" s="9"/>
      <c r="M146" s="10"/>
      <c r="N146" s="4"/>
      <c r="O146" s="11"/>
      <c r="P146" s="12"/>
    </row>
    <row r="147" spans="12:16" x14ac:dyDescent="0.25">
      <c r="L147" s="9"/>
      <c r="M147" s="10"/>
      <c r="N147" s="4"/>
      <c r="O147" s="11"/>
      <c r="P147" s="12"/>
    </row>
    <row r="148" spans="12:16" x14ac:dyDescent="0.25">
      <c r="L148" s="9"/>
      <c r="M148" s="10"/>
      <c r="N148" s="4"/>
      <c r="O148" s="11"/>
      <c r="P148" s="12"/>
    </row>
    <row r="149" spans="12:16" x14ac:dyDescent="0.25">
      <c r="L149" s="9"/>
      <c r="M149" s="10"/>
      <c r="N149" s="4"/>
      <c r="O149" s="11"/>
      <c r="P149" s="12"/>
    </row>
    <row r="150" spans="12:16" x14ac:dyDescent="0.25">
      <c r="L150" s="9"/>
      <c r="M150" s="10"/>
      <c r="N150" s="4"/>
      <c r="O150" s="11"/>
      <c r="P150" s="12"/>
    </row>
    <row r="151" spans="12:16" x14ac:dyDescent="0.25">
      <c r="L151" s="9"/>
      <c r="M151" s="10"/>
      <c r="N151" s="4"/>
      <c r="O151" s="11"/>
      <c r="P151" s="12"/>
    </row>
    <row r="152" spans="12:16" x14ac:dyDescent="0.25">
      <c r="L152" s="9"/>
      <c r="M152" s="10"/>
      <c r="N152" s="4"/>
      <c r="O152" s="11"/>
      <c r="P152" s="12"/>
    </row>
    <row r="153" spans="12:16" x14ac:dyDescent="0.25">
      <c r="L153" s="9"/>
      <c r="M153" s="10"/>
      <c r="N153" s="4"/>
      <c r="O153" s="11"/>
      <c r="P153" s="12"/>
    </row>
    <row r="154" spans="12:16" x14ac:dyDescent="0.25">
      <c r="L154" s="9"/>
      <c r="M154" s="10"/>
      <c r="N154" s="4"/>
      <c r="O154" s="11"/>
      <c r="P154" s="12"/>
    </row>
    <row r="155" spans="12:16" x14ac:dyDescent="0.25">
      <c r="L155" s="9"/>
      <c r="M155" s="10"/>
      <c r="N155" s="4"/>
      <c r="O155" s="11"/>
      <c r="P155" s="12"/>
    </row>
    <row r="156" spans="12:16" x14ac:dyDescent="0.25">
      <c r="L156" s="9"/>
      <c r="M156" s="10"/>
      <c r="N156" s="4"/>
      <c r="O156" s="11"/>
      <c r="P156" s="12"/>
    </row>
    <row r="157" spans="12:16" x14ac:dyDescent="0.25">
      <c r="L157" s="9"/>
      <c r="M157" s="10"/>
      <c r="N157" s="4"/>
      <c r="O157" s="11"/>
      <c r="P157" s="12"/>
    </row>
    <row r="158" spans="12:16" x14ac:dyDescent="0.25">
      <c r="L158" s="9"/>
      <c r="M158" s="10"/>
      <c r="N158" s="4"/>
      <c r="O158" s="11"/>
      <c r="P158" s="12"/>
    </row>
    <row r="159" spans="12:16" x14ac:dyDescent="0.25">
      <c r="L159" s="9"/>
      <c r="M159" s="10"/>
      <c r="N159" s="4"/>
      <c r="O159" s="11"/>
      <c r="P159" s="12"/>
    </row>
    <row r="160" spans="12:16" x14ac:dyDescent="0.25">
      <c r="L160" s="9"/>
      <c r="M160" s="10"/>
      <c r="N160" s="4"/>
      <c r="O160" s="11"/>
      <c r="P160" s="12"/>
    </row>
    <row r="161" spans="12:16" x14ac:dyDescent="0.25">
      <c r="L161" s="9"/>
      <c r="M161" s="10"/>
      <c r="N161" s="4"/>
      <c r="O161" s="11"/>
      <c r="P161" s="12"/>
    </row>
    <row r="162" spans="12:16" x14ac:dyDescent="0.25">
      <c r="L162" s="9"/>
      <c r="M162" s="10"/>
      <c r="N162" s="4"/>
      <c r="O162" s="11"/>
      <c r="P162" s="12"/>
    </row>
    <row r="163" spans="12:16" x14ac:dyDescent="0.25">
      <c r="L163" s="9"/>
      <c r="M163" s="10"/>
      <c r="N163" s="4"/>
      <c r="O163" s="11"/>
      <c r="P163" s="12"/>
    </row>
    <row r="164" spans="12:16" x14ac:dyDescent="0.25">
      <c r="L164" s="9"/>
      <c r="M164" s="10"/>
      <c r="N164" s="4"/>
      <c r="O164" s="11"/>
      <c r="P164" s="12"/>
    </row>
    <row r="165" spans="12:16" x14ac:dyDescent="0.25">
      <c r="L165" s="9"/>
      <c r="M165" s="10"/>
      <c r="N165" s="4"/>
      <c r="O165" s="11"/>
      <c r="P165" s="12"/>
    </row>
    <row r="166" spans="12:16" x14ac:dyDescent="0.25">
      <c r="L166" s="9"/>
      <c r="M166" s="10"/>
      <c r="N166" s="4"/>
      <c r="O166" s="11"/>
      <c r="P166" s="12"/>
    </row>
    <row r="167" spans="12:16" x14ac:dyDescent="0.25">
      <c r="L167" s="9"/>
      <c r="M167" s="10"/>
      <c r="N167" s="4"/>
      <c r="O167" s="11"/>
      <c r="P167" s="12"/>
    </row>
    <row r="168" spans="12:16" x14ac:dyDescent="0.25">
      <c r="L168" s="9"/>
      <c r="M168" s="10"/>
      <c r="N168" s="4"/>
      <c r="O168" s="11"/>
      <c r="P168" s="12"/>
    </row>
    <row r="169" spans="12:16" x14ac:dyDescent="0.25">
      <c r="L169" s="9"/>
      <c r="M169" s="10"/>
      <c r="N169" s="4"/>
      <c r="O169" s="11"/>
      <c r="P169" s="12"/>
    </row>
    <row r="170" spans="12:16" x14ac:dyDescent="0.25">
      <c r="L170" s="9"/>
      <c r="M170" s="10"/>
      <c r="N170" s="4"/>
      <c r="O170" s="11"/>
      <c r="P170" s="12"/>
    </row>
    <row r="171" spans="12:16" x14ac:dyDescent="0.25">
      <c r="L171" s="9"/>
      <c r="M171" s="10"/>
      <c r="N171" s="4"/>
      <c r="O171" s="11"/>
      <c r="P171" s="12"/>
    </row>
    <row r="172" spans="12:16" x14ac:dyDescent="0.25">
      <c r="L172" s="9"/>
      <c r="M172" s="10"/>
      <c r="N172" s="4"/>
      <c r="O172" s="11"/>
      <c r="P172" s="12"/>
    </row>
    <row r="173" spans="12:16" x14ac:dyDescent="0.25">
      <c r="L173" s="9"/>
      <c r="M173" s="10"/>
      <c r="N173" s="4"/>
      <c r="O173" s="11"/>
      <c r="P173" s="12"/>
    </row>
    <row r="174" spans="12:16" x14ac:dyDescent="0.25">
      <c r="L174" s="9"/>
      <c r="M174" s="10"/>
      <c r="N174" s="4"/>
      <c r="O174" s="11"/>
      <c r="P174" s="12"/>
    </row>
    <row r="175" spans="12:16" x14ac:dyDescent="0.25">
      <c r="L175" s="9"/>
      <c r="M175" s="10"/>
      <c r="N175" s="4"/>
      <c r="O175" s="11"/>
      <c r="P175" s="12"/>
    </row>
    <row r="176" spans="12:16" x14ac:dyDescent="0.25">
      <c r="L176" s="9"/>
      <c r="M176" s="10"/>
      <c r="N176" s="4"/>
      <c r="O176" s="11"/>
      <c r="P176" s="12"/>
    </row>
    <row r="177" spans="12:16" x14ac:dyDescent="0.25">
      <c r="L177" s="9"/>
      <c r="M177" s="10"/>
      <c r="N177" s="4"/>
      <c r="O177" s="11"/>
      <c r="P177" s="12"/>
    </row>
    <row r="178" spans="12:16" x14ac:dyDescent="0.25">
      <c r="L178" s="9"/>
      <c r="M178" s="10"/>
      <c r="N178" s="4"/>
      <c r="O178" s="11"/>
      <c r="P178" s="12"/>
    </row>
    <row r="179" spans="12:16" x14ac:dyDescent="0.25">
      <c r="L179" s="9"/>
      <c r="M179" s="10"/>
      <c r="N179" s="4"/>
      <c r="O179" s="11"/>
      <c r="P179" s="12"/>
    </row>
    <row r="180" spans="12:16" x14ac:dyDescent="0.25">
      <c r="L180" s="9"/>
      <c r="M180" s="10"/>
      <c r="N180" s="4"/>
      <c r="O180" s="11"/>
      <c r="P180" s="12"/>
    </row>
    <row r="181" spans="12:16" x14ac:dyDescent="0.25">
      <c r="L181" s="9"/>
      <c r="M181" s="10"/>
      <c r="N181" s="4"/>
      <c r="O181" s="11"/>
      <c r="P181" s="12"/>
    </row>
    <row r="182" spans="12:16" x14ac:dyDescent="0.25">
      <c r="L182" s="9"/>
      <c r="M182" s="10"/>
      <c r="N182" s="4"/>
      <c r="O182" s="11"/>
      <c r="P182" s="12"/>
    </row>
    <row r="183" spans="12:16" x14ac:dyDescent="0.25">
      <c r="L183" s="9"/>
      <c r="M183" s="10"/>
      <c r="N183" s="4"/>
      <c r="O183" s="11"/>
      <c r="P183" s="12"/>
    </row>
    <row r="184" spans="12:16" x14ac:dyDescent="0.25">
      <c r="L184" s="9"/>
      <c r="M184" s="10"/>
      <c r="N184" s="4"/>
      <c r="O184" s="11"/>
      <c r="P184" s="12"/>
    </row>
    <row r="185" spans="12:16" x14ac:dyDescent="0.25">
      <c r="L185" s="9"/>
      <c r="M185" s="10"/>
      <c r="N185" s="4"/>
      <c r="O185" s="11"/>
      <c r="P185" s="12"/>
    </row>
  </sheetData>
  <sheetProtection algorithmName="SHA-512" hashValue="pdRD5CH/3pNbjBEjSH+9HQs5ccpcZaQBhzQ0rjQzw2DzYko0+mHVxG31kMxtioUrO/GO8MD5F/4UTS4FrJ8GaQ==" saltValue="er5KGQ+zPM3SEKxnMZFoAg==" spinCount="100000" sheet="1" objects="1" scenarios="1" selectLockedCells="1"/>
  <mergeCells count="49">
    <mergeCell ref="J48:J49"/>
    <mergeCell ref="B39:C39"/>
    <mergeCell ref="B40:C40"/>
    <mergeCell ref="B41:C41"/>
    <mergeCell ref="B42:C42"/>
    <mergeCell ref="B43:C43"/>
    <mergeCell ref="B44:C44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C6:I7"/>
    <mergeCell ref="J6:K7"/>
    <mergeCell ref="A7:B7"/>
    <mergeCell ref="A8:E9"/>
    <mergeCell ref="F8:I9"/>
    <mergeCell ref="J8:K9"/>
    <mergeCell ref="B10:D10"/>
    <mergeCell ref="F10:G10"/>
    <mergeCell ref="B11:C11"/>
    <mergeCell ref="B12:C12"/>
    <mergeCell ref="B13:C13"/>
    <mergeCell ref="B1:K1"/>
    <mergeCell ref="B2:I3"/>
    <mergeCell ref="J2:K3"/>
    <mergeCell ref="B4:H5"/>
    <mergeCell ref="I4:I5"/>
    <mergeCell ref="J4:K5"/>
  </mergeCells>
  <phoneticPr fontId="25" type="noConversion"/>
  <dataValidations count="2">
    <dataValidation type="list" allowBlank="1" showInputMessage="1" showErrorMessage="1" errorTitle="Röng dagsetning!" error="Veljið af lista. Aðrir dagar ekki í boði." promptTitle="Dagsetning pöntunar" prompt="Veljið dagsetningu af lista._x000a_ Smellið á örina hér til hægri." sqref="A11:A44" xr:uid="{DE355266-B5D9-46A5-BE7B-383736B15CA9}">
      <formula1>$AI$86:$AI$101</formula1>
    </dataValidation>
    <dataValidation type="list" allowBlank="1" showInputMessage="1" showErrorMessage="1" errorTitle="Rangt nafn!" error="Velja af lista. Aðrir hrútar ekki í boði." promptTitle="Hrútur, nafn" prompt="Veljið af lista._x000a_Smellið á örina hér til hægri." sqref="B11:C44 F11:F44" xr:uid="{1393E8B7-6601-42B6-825E-43FFAFD2FBA8}">
      <formula1>$AE$86:$AE$141</formula1>
    </dataValidation>
  </dataValidations>
  <hyperlinks>
    <hyperlink ref="J8" r:id="rId1" xr:uid="{18B19FFD-4E98-4282-902F-149B64F77616}"/>
    <hyperlink ref="A8:D9" r:id="rId2" display="bugardur.is" xr:uid="{A84777FA-44D8-4849-8380-0A3FCFABDB31}"/>
  </hyperlinks>
  <pageMargins left="0.7" right="0.7" top="0.75" bottom="0.75" header="0.3" footer="0.3"/>
  <pageSetup paperSize="9" scale="74" orientation="portrait" r:id="rId3"/>
  <drawing r:id="rId4"/>
  <tableParts count="2"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1</vt:i4>
      </vt:variant>
      <vt:variant>
        <vt:lpstr>Nefnd svið</vt:lpstr>
      </vt:variant>
      <vt:variant>
        <vt:i4>1</vt:i4>
      </vt:variant>
    </vt:vector>
  </HeadingPairs>
  <TitlesOfParts>
    <vt:vector size="2" baseType="lpstr">
      <vt:lpstr>Blað2</vt:lpstr>
      <vt:lpstr>Blað2!Print_Area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Tómas Veigar Sigurðarson</dc:creator>
  <cp:lastModifiedBy>Tómas Veigar Sigurðarson</cp:lastModifiedBy>
  <cp:lastPrinted>2020-11-27T00:18:48Z</cp:lastPrinted>
  <dcterms:created xsi:type="dcterms:W3CDTF">2020-11-26T23:13:08Z</dcterms:created>
  <dcterms:modified xsi:type="dcterms:W3CDTF">2024-12-02T17:26:56Z</dcterms:modified>
</cp:coreProperties>
</file>